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AA29" i="12"/>
  <c r="AA30" i="12"/>
  <c r="AA31" i="12"/>
  <c r="AA37" i="12"/>
  <c r="AA36" i="12"/>
  <c r="AA35" i="12"/>
  <c r="AA34" i="12"/>
  <c r="AA33" i="12"/>
  <c r="AA32" i="12"/>
  <c r="AA7" i="12"/>
  <c r="AA8" i="12"/>
  <c r="AA9" i="12"/>
  <c r="AA10" i="12"/>
  <c r="AA11" i="12"/>
  <c r="AA12" i="12"/>
  <c r="AA13" i="12"/>
  <c r="AA38" i="12"/>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O39" i="10"/>
  <c r="BW39" i="10"/>
  <c r="BE39" i="10"/>
  <c r="AM39" i="10"/>
  <c r="U39" i="10"/>
  <c r="CO38" i="10"/>
  <c r="BW38" i="10"/>
  <c r="BE38" i="10"/>
  <c r="AM38" i="10"/>
  <c r="U38" i="10"/>
  <c r="CO37" i="10"/>
  <c r="AM37" i="10"/>
  <c r="CO36" i="10"/>
  <c r="CO35" i="10"/>
  <c r="CO34" i="10"/>
  <c r="BW34" i="10"/>
  <c r="BW35" i="10" s="1"/>
  <c r="BW36" i="10" s="1"/>
  <c r="BW37"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C37" i="10" s="1"/>
  <c r="C38" i="10" s="1"/>
  <c r="C39" i="10" s="1"/>
  <c r="C40" i="10" s="1"/>
  <c r="AM34" i="10" l="1"/>
  <c r="AM35" i="10" s="1"/>
  <c r="AM36" i="10" s="1"/>
  <c r="BE34" i="10" l="1"/>
  <c r="BE35" i="10" s="1"/>
  <c r="BE36" i="10" s="1"/>
  <c r="BE37" i="10" s="1"/>
</calcChain>
</file>

<file path=xl/sharedStrings.xml><?xml version="1.0" encoding="utf-8"?>
<sst xmlns="http://schemas.openxmlformats.org/spreadsheetml/2006/main" count="1133" uniqueCount="643">
  <si>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</si>
  <si>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</si>
  <si>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</si>
  <si>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</si>
  <si>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</si>
  <si>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</si>
  <si>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</si>
  <si>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</si>
  <si>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</si>
  <si>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</si>
  <si>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</si>
  <si>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</si>
  <si>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</si>
  <si>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</si>
  <si>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</si>
  <si>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</si>
  <si>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</si>
  <si>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</si>
  <si>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</si>
  <si>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</si>
  <si>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</si>
  <si>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</si>
  <si>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</si>
  <si>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</si>
  <si>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</si>
  <si>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</si>
  <si>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</si>
  <si>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</si>
  <si>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</si>
  <si>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</si>
  <si>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</si>
  <si>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</si>
  <si>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</si>
  <si>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</si>
  <si>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</si>
  <si>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</si>
  <si>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</si>
  <si>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</si>
  <si>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</si>
  <si>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</si>
  <si>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</si>
  <si>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</si>
  <si>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</si>
  <si>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</si>
  <si>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</si>
  <si>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</si>
  <si>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</si>
  <si>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</si>
  <si>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</si>
  <si>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</si>
  <si>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</si>
  <si>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</si>
  <si>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</si>
  <si>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</si>
  <si>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</si>
  <si>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</si>
  <si>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</si>
  <si>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</si>
  <si>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</si>
  <si>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</si>
  <si>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</si>
  <si>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</si>
  <si>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</si>
  <si>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</si>
  <si>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</si>
  <si>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</si>
  <si>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</si>
  <si>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</si>
  <si>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</si>
  <si>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</si>
  <si>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</si>
  <si>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</si>
  <si>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</si>
  <si>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</si>
  <si>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</si>
  <si>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</si>
  <si>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</si>
  <si>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</si>
  <si>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</si>
  <si>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</si>
  <si>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</si>
  <si>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</si>
  <si>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</si>
  <si>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</si>
  <si>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</si>
  <si>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</si>
  <si>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</si>
  <si>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</si>
  <si>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</si>
  <si>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</si>
  <si>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</si>
  <si>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</si>
  <si>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</si>
  <si>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</si>
  <si>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</si>
  <si>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</si>
  <si>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</si>
  <si>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</si>
  <si>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</si>
  <si>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</si>
  <si>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</si>
  <si>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</si>
  <si>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</si>
  <si>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</si>
  <si>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</si>
  <si>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</si>
  <si>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</si>
  <si>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</si>
  <si>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</si>
  <si>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</si>
  <si>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</si>
  <si>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</si>
  <si>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</si>
  <si>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</si>
  <si>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</si>
  <si>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</si>
  <si>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</si>
  <si>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</si>
  <si>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</si>
  <si>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</si>
  <si>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</si>
  <si>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</si>
  <si>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</si>
  <si>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</si>
  <si>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</si>
  <si>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</si>
  <si>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</si>
  <si>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</si>
  <si>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</si>
  <si>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</si>
  <si>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</si>
  <si>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</si>
  <si>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</si>
  <si>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</si>
  <si>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</si>
  <si>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</si>
  <si>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</si>
  <si>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</si>
  <si>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</si>
  <si>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</si>
  <si>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</si>
  <si>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</si>
  <si>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</si>
  <si>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</si>
  <si>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</si>
  <si>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</si>
  <si>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</si>
  <si>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</si>
  <si>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</si>
  <si>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</si>
  <si>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</si>
  <si>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</si>
  <si>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</si>
  <si>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</si>
  <si>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</si>
  <si>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</si>
  <si>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</si>
  <si>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</si>
  <si>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</si>
  <si>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</si>
  <si>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</si>
  <si>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</si>
  <si>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</si>
  <si>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</si>
  <si>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</si>
  <si>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</si>
  <si>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</si>
  <si>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</si>
  <si>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</si>
  <si>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</si>
  <si>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</si>
  <si>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</si>
  <si>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</si>
  <si>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</si>
  <si>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</si>
  <si>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</si>
  <si>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</si>
  <si>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</si>
  <si>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</si>
  <si>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</si>
  <si>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</si>
  <si>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</si>
  <si>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</si>
  <si>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</si>
  <si>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</si>
  <si>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</si>
  <si>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</si>
  <si>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</si>
  <si>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</si>
  <si>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</si>
  <si>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</si>
  <si>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</si>
  <si>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</si>
  <si>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</si>
  <si>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</si>
  <si>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</si>
  <si>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</si>
  <si>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</si>
  <si>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</si>
  <si>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</si>
  <si>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</si>
  <si>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</si>
  <si>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</si>
  <si>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</si>
  <si>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</si>
  <si>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</si>
  <si>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</si>
  <si>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</si>
  <si>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</si>
  <si>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</si>
  <si>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</si>
  <si>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</si>
  <si>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</si>
  <si>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和歌山県和歌山市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</si>
  <si>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</si>
  <si>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</si>
  <si>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</si>
  <si>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</si>
  <si>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</si>
  <si>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</si>
  <si>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</si>
  <si>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</si>
  <si>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</si>
  <si>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</si>
  <si>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</si>
  <si>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</si>
  <si>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</si>
  <si>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</si>
  <si>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</si>
  <si>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</si>
  <si>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</si>
  <si>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</si>
  <si>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</si>
  <si>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</si>
  <si>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</si>
  <si>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</si>
  <si>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</si>
  <si>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</si>
  <si>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</si>
  <si>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</si>
  <si>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</si>
  <si>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</si>
  <si>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</si>
  <si>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</si>
  <si>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</si>
  <si>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</si>
  <si>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</si>
  <si>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</si>
  <si>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</si>
  <si>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</si>
  <si>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</si>
  <si>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</si>
  <si>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</si>
  <si>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</si>
  <si>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</si>
  <si>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</si>
  <si>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</si>
  <si>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</si>
  <si>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</si>
  <si>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</si>
  <si>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</si>
  <si>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</si>
  <si>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</si>
  <si>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</si>
  <si>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</si>
  <si>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</si>
  <si>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</si>
  <si>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</si>
  <si>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</si>
  <si>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</si>
  <si>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</si>
  <si>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</si>
  <si>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</si>
  <si>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</si>
  <si>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</si>
  <si>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</si>
  <si>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</si>
  <si>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</si>
  <si>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</si>
  <si>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</si>
  <si>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</si>
  <si>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</si>
  <si>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</si>
  <si>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</si>
  <si>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</si>
  <si>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</si>
  <si>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</si>
  <si>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</si>
  <si>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</si>
  <si>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</si>
  <si>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</si>
  <si>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</si>
  <si>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</si>
  <si>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</si>
  <si>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</si>
  <si>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</si>
  <si>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</si>
  <si>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</si>
  <si>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</si>
  <si>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</si>
  <si>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</si>
  <si>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</si>
  <si>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</si>
  <si>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</si>
  <si>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</si>
  <si>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</si>
  <si>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</si>
  <si>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</si>
  <si>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</si>
  <si>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</si>
  <si>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</si>
  <si>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</si>
  <si>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</si>
  <si>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</si>
  <si>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</si>
  <si>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</si>
  <si>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</si>
  <si>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</si>
  <si>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</si>
  <si>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</si>
  <si>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</si>
  <si>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</si>
  <si>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</si>
  <si>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</si>
  <si>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</si>
  <si>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</si>
  <si>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</si>
  <si>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</si>
  <si>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</si>
  <si>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</si>
  <si>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</si>
  <si>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</si>
  <si>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</si>
  <si>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</si>
  <si>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</si>
  <si>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</si>
  <si>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</si>
  <si>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</si>
  <si>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</si>
  <si>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</si>
  <si>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</si>
  <si>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</si>
  <si>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</si>
  <si>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</si>
  <si>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</si>
  <si>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</si>
  <si>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</si>
  <si>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</si>
  <si>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</si>
  <si>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</si>
  <si>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</si>
  <si>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</si>
  <si>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</si>
  <si>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</si>
  <si>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</si>
  <si>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</si>
  <si>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</si>
  <si>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</si>
  <si>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</si>
  <si>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</si>
  <si>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</si>
  <si>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</si>
  <si>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</si>
  <si>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</si>
  <si>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</si>
  <si>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</si>
  <si>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</si>
  <si>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和歌山県和歌山市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</si>
  <si>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</si>
  <si>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</si>
  <si>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</si>
  <si>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</si>
  <si>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</si>
  <si>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</si>
  <si>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</si>
  <si>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</si>
  <si>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</si>
  <si>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</si>
  <si>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</si>
  <si>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</si>
  <si>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</si>
  <si>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</si>
  <si>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</si>
  <si>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</si>
  <si>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</si>
  <si>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</si>
  <si>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</si>
  <si>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</si>
  <si>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</si>
  <si>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住宅改修資金貸付事業特別会計</t>
    <phoneticPr fontId="5"/>
  </si>
  <si>
    <t>住宅新築資金貸付事業特別会計</t>
    <phoneticPr fontId="5"/>
  </si>
  <si>
    <t>宅地取得資金貸付事業特別会計</t>
    <phoneticPr fontId="5"/>
  </si>
  <si>
    <t>母子父子寡婦福祉資金貸付事業特別会計</t>
    <phoneticPr fontId="5"/>
  </si>
  <si>
    <t>直轄事業用地先行取得事業特別会計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</si>
  <si>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</si>
  <si>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</si>
  <si>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</si>
  <si>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</si>
  <si>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</si>
  <si>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</si>
  <si>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</si>
  <si>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</si>
  <si>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</si>
  <si>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</si>
  <si>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</si>
  <si>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</si>
  <si>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</si>
  <si>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</si>
  <si>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</si>
  <si>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</si>
  <si>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</si>
  <si>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</si>
  <si>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</si>
  <si>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</si>
  <si>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</si>
  <si>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</si>
  <si>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下水道事業会計</t>
    <phoneticPr fontId="5"/>
  </si>
  <si>
    <t>-</t>
    <phoneticPr fontId="5"/>
  </si>
  <si>
    <t>卸売市場事業特別会計</t>
    <phoneticPr fontId="5"/>
  </si>
  <si>
    <t>法非適用企業</t>
    <phoneticPr fontId="5"/>
  </si>
  <si>
    <t>農業集落排水事業特別会計</t>
    <phoneticPr fontId="5"/>
  </si>
  <si>
    <t>漁業集落排水事業特別会計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</si>
  <si>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</si>
  <si>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</si>
  <si>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</si>
  <si>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</si>
  <si>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</si>
  <si>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</si>
  <si>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</si>
  <si>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</si>
  <si>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</si>
  <si>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</si>
  <si>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</si>
  <si>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</si>
  <si>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</si>
  <si>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</si>
  <si>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</si>
  <si>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</si>
  <si>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</si>
  <si>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</si>
  <si>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</si>
  <si>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</si>
  <si>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</si>
  <si>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</si>
  <si>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</si>
  <si>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</si>
  <si>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</si>
  <si>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</si>
  <si>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</si>
  <si>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</si>
  <si>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</si>
  <si>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</si>
  <si>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</si>
  <si>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</si>
  <si>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</si>
  <si>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</si>
  <si>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</si>
  <si>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</si>
  <si>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</si>
  <si>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</si>
  <si>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</si>
  <si>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</si>
  <si>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</si>
  <si>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</si>
  <si>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</si>
  <si>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</si>
  <si>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</si>
  <si>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</si>
  <si>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</si>
  <si>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</si>
  <si>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</si>
  <si>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</si>
  <si>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</si>
  <si>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</si>
  <si>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</si>
  <si>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</si>
  <si>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</si>
  <si>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</si>
  <si>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</si>
  <si>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</si>
  <si>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</si>
  <si>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</si>
  <si>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</si>
  <si>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</si>
  <si>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</si>
  <si>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</si>
  <si>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</si>
  <si>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</si>
  <si>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</si>
  <si>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</si>
  <si>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</si>
  <si>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</si>
  <si>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</si>
  <si>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</si>
  <si>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</si>
  <si>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</si>
  <si>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</si>
  <si>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</si>
  <si>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</si>
  <si>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</si>
  <si>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</si>
  <si>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</si>
  <si>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</si>
  <si>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</si>
  <si>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</si>
  <si>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</si>
  <si>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</si>
  <si>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</si>
  <si>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</si>
  <si>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</si>
  <si>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</si>
  <si>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</si>
  <si>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</si>
  <si>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</si>
  <si>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</si>
  <si>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</si>
  <si>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</si>
  <si>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</si>
  <si>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</si>
  <si>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</si>
  <si>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</si>
  <si>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</si>
  <si>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</si>
  <si>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</si>
  <si>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</si>
  <si>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</si>
  <si>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</si>
  <si>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</si>
  <si>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</si>
  <si>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</si>
  <si>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</si>
  <si>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</si>
  <si>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</si>
  <si>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</si>
  <si>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</si>
  <si>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</si>
  <si>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</si>
  <si>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</si>
  <si>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</si>
  <si>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</si>
  <si>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</si>
  <si>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</si>
  <si>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</si>
  <si>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</si>
  <si>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</si>
  <si>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</si>
  <si>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</si>
  <si>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</si>
  <si>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</si>
  <si>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</si>
  <si>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</si>
  <si>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</si>
  <si>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</si>
  <si>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</si>
  <si>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</si>
  <si>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</si>
  <si>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</si>
  <si>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</si>
  <si>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</si>
  <si>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</si>
  <si>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</si>
  <si>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</si>
  <si>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</si>
  <si>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</si>
  <si>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</si>
  <si>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</si>
  <si>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</si>
  <si>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</si>
  <si>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</si>
  <si>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</si>
  <si>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</si>
  <si>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</si>
  <si>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</si>
  <si>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</si>
  <si>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5.09</t>
  </si>
  <si>
    <t>▲ 4.45</t>
  </si>
  <si>
    <t>▲ 3.27</t>
  </si>
  <si>
    <t>駐車場管理事業特別会計</t>
  </si>
  <si>
    <t>▲ 2.28</t>
  </si>
  <si>
    <t>▲ 2.12</t>
  </si>
  <si>
    <t>▲ 2.00</t>
  </si>
  <si>
    <t>▲ 1.93</t>
  </si>
  <si>
    <t>▲ 1.80</t>
  </si>
  <si>
    <t>住宅新築資金貸付事業特別会計</t>
  </si>
  <si>
    <t>▲ 0.84</t>
  </si>
  <si>
    <t>▲ 0.80</t>
  </si>
  <si>
    <t>▲ 0.77</t>
  </si>
  <si>
    <t>▲ 0.75</t>
  </si>
  <si>
    <t>▲ 0.70</t>
  </si>
  <si>
    <t>宅地取得資金貸付事業特別会計</t>
  </si>
  <si>
    <t>▲ 0.35</t>
  </si>
  <si>
    <t>▲ 0.34</t>
  </si>
  <si>
    <t>▲ 0.32</t>
  </si>
  <si>
    <t>▲ 0.31</t>
  </si>
  <si>
    <t>▲ 0.29</t>
  </si>
  <si>
    <t>住宅改修資金貸付事業特別会計</t>
  </si>
  <si>
    <t>▲ 0.08</t>
  </si>
  <si>
    <t>▲ 0.07</t>
  </si>
  <si>
    <t>▲ 0.06</t>
  </si>
  <si>
    <t>▲ 0.04</t>
  </si>
  <si>
    <t>工業用水道事業会計</t>
  </si>
  <si>
    <t>国民健康保険事業特別会計</t>
  </si>
  <si>
    <t>一般会計</t>
  </si>
  <si>
    <t>水道事業会計</t>
  </si>
  <si>
    <t>その他会計（赤字）</t>
  </si>
  <si>
    <t>▲ 4.87</t>
  </si>
  <si>
    <t>▲ 0.76</t>
  </si>
  <si>
    <t>▲ 0.54</t>
  </si>
  <si>
    <t>その他会計（黒字）</t>
  </si>
  <si>
    <t>（百万円）</t>
    <phoneticPr fontId="5"/>
  </si>
  <si>
    <t>H28末</t>
    <phoneticPr fontId="5"/>
  </si>
  <si>
    <t>H29末</t>
    <phoneticPr fontId="5"/>
  </si>
  <si>
    <t>H30末</t>
    <phoneticPr fontId="5"/>
  </si>
  <si>
    <t>R01末</t>
    <phoneticPr fontId="5"/>
  </si>
  <si>
    <t>R02末</t>
    <phoneticPr fontId="5"/>
  </si>
  <si>
    <t>和歌山地方税回収機構</t>
    <rPh sb="0" eb="3">
      <t>ワカヤマ</t>
    </rPh>
    <rPh sb="3" eb="6">
      <t>チホウゼイ</t>
    </rPh>
    <rPh sb="6" eb="10">
      <t>カイシュウキコウ</t>
    </rPh>
    <phoneticPr fontId="2"/>
  </si>
  <si>
    <t>和歌山県住宅新築資金等貸付金回収管理組合</t>
    <rPh sb="0" eb="4">
      <t>ワカヤマケン</t>
    </rPh>
    <rPh sb="4" eb="6">
      <t>ジュウタク</t>
    </rPh>
    <rPh sb="6" eb="8">
      <t>シンチク</t>
    </rPh>
    <rPh sb="8" eb="11">
      <t>シキンナド</t>
    </rPh>
    <rPh sb="11" eb="13">
      <t>カシツケ</t>
    </rPh>
    <rPh sb="13" eb="14">
      <t>キン</t>
    </rPh>
    <rPh sb="14" eb="16">
      <t>カイシュウ</t>
    </rPh>
    <rPh sb="16" eb="18">
      <t>カンリ</t>
    </rPh>
    <rPh sb="18" eb="20">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</si>
  <si>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</si>
  <si>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</si>
  <si>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和歌山市清掃株式会社</t>
    <rPh sb="0" eb="4">
      <t>ワカヤマシ</t>
    </rPh>
    <rPh sb="4" eb="10">
      <t>セイソウカブシキカイシャ</t>
    </rPh>
    <phoneticPr fontId="2"/>
  </si>
  <si>
    <t>公益財団法人和歌山市文化スポーツ振興財団</t>
    <rPh sb="0" eb="6">
      <t>コウエキザイダンホウジン</t>
    </rPh>
    <rPh sb="6" eb="10">
      <t>ワカヤマシ</t>
    </rPh>
    <rPh sb="10" eb="12">
      <t>ブンカ</t>
    </rPh>
    <rPh sb="16" eb="20">
      <t>シンコウザイダン</t>
    </rPh>
    <phoneticPr fontId="2"/>
  </si>
  <si>
    <t>公益財団法人和歌山市中小企業勤労者福祉サービスセンター</t>
    <rPh sb="0" eb="2">
      <t>コウエキ</t>
    </rPh>
    <rPh sb="2" eb="4">
      <t>ザイダン</t>
    </rPh>
    <rPh sb="4" eb="6">
      <t>ホウジン</t>
    </rPh>
    <rPh sb="6" eb="9">
      <t>ワカヤマ</t>
    </rPh>
    <rPh sb="9" eb="10">
      <t>シ</t>
    </rPh>
    <rPh sb="10" eb="12">
      <t>チュウショウ</t>
    </rPh>
    <rPh sb="12" eb="14">
      <t>キギョウ</t>
    </rPh>
    <rPh sb="14" eb="17">
      <t>キンロウシャ</t>
    </rPh>
    <rPh sb="17" eb="19">
      <t>フクシ</t>
    </rPh>
    <phoneticPr fontId="2"/>
  </si>
  <si>
    <t>株式会社ぶらくり</t>
    <rPh sb="0" eb="4">
      <t>カブシキカイシャ</t>
    </rPh>
    <phoneticPr fontId="2"/>
  </si>
  <si>
    <t>-</t>
    <phoneticPr fontId="2"/>
  </si>
  <si>
    <t>-</t>
    <phoneticPr fontId="2"/>
  </si>
  <si>
    <t>未来のまちづくり基金</t>
    <rPh sb="0" eb="2">
      <t>ミライ</t>
    </rPh>
    <rPh sb="8" eb="10">
      <t>キキン</t>
    </rPh>
    <phoneticPr fontId="5"/>
  </si>
  <si>
    <t>教育施設整備基金</t>
    <rPh sb="0" eb="8">
      <t>キョウイクシセツセイビキキン</t>
    </rPh>
    <phoneticPr fontId="5"/>
  </si>
  <si>
    <t>市有建物災害復旧基金</t>
    <rPh sb="0" eb="10">
      <t>シユウタテモノサイガイフッキュウキキン</t>
    </rPh>
    <phoneticPr fontId="5"/>
  </si>
  <si>
    <t>塚本治雄基金</t>
    <rPh sb="0" eb="6">
      <t>ツカモトハルオキキン</t>
    </rPh>
    <phoneticPr fontId="5"/>
  </si>
  <si>
    <t>がんばれ基金</t>
    <rPh sb="4" eb="6">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</si>
  <si>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</si>
  <si>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</si>
  <si>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</si>
  <si>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</si>
  <si>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内平均値を上回っている。特に将来負担比率については非常に高い水準である。今後は地方債の発行額を抑制しつつ、施設の老朽化対策に取り組んでいく必要があるため、公共施設総合管理計画及び各施設の個別施設計画に基づき、施設の長寿命化、複合化、統廃合等を進め、財政負担の軽減及び平準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</si>
  <si>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</si>
  <si>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</si>
  <si>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</si>
  <si>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</si>
  <si>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</si>
  <si>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</si>
  <si>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上回っている。また、類似団体内平均値は両指標とも近年減少傾向にあり、当市においては横ばいの状況が続いていたが、当該年度に減少に転じた。
これは、近年、耐震性の乏しい公共施設の再編・更新、小中学校空調整備・トイレ改修等の積極的な公共投資を行ったことにより、地方債の発行額が増加したが、大型事業が概ね終了し、一般会計の地方債現在高が減少したことが一因である。また、下水道事業会計の地方債現在高も減少が見込まれるため、将来負担比率は今後も低下することが見込まれる。
しかし、実質公債費比率は、近年行った事業の償還が開始することにより、比率の悪化が予想されるため、行財政改革や国による支援の活用を積極的に推進することで必要な財源の確保に努める。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</si>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</sst>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EDF1-4C3D-B77F-FF205AEB2B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51108</c:v>
                </c:pt>
                <c:pt idx="1">
                  <c:v>48398</c:v>
                </c:pt>
                <c:pt idx="2">
                  <c:v>72550</c:v>
                </c:pt>
                <c:pt idx="3">
                  <c:v>49746</c:v>
                </c:pt>
                <c:pt idx="4">
                  <c:v>51696</c:v>
                </c:pt>
              </c:numCache>
            </c:numRef>
          </c:val>
          <c:smooth val="0"/>
          <c:extLst>
            <c:ext xmlns:c16="http://schemas.microsoft.com/office/drawing/2014/chart" uri="{C3380CC4-5D6E-409C-BE32-E72D297353CC}">
              <c16:uniqueId val="{00000001-EDF1-4C3D-B77F-FF205AEB2B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0.19</c:v>
                </c:pt>
                <c:pt idx="1">
                  <c:v>0.49</c:v>
                </c:pt>
                <c:pt idx="2">
                  <c:v>0.44</c:v>
                </c:pt>
                <c:pt idx="3">
                  <c:v>1.76</c:v>
                </c:pt>
                <c:pt idx="4">
                  <c:v>2.86</c:v>
                </c:pt>
              </c:numCache>
            </c:numRef>
          </c:val>
          <c:extLst>
            <c:ext xmlns:c16="http://schemas.microsoft.com/office/drawing/2014/chart" uri="{C3380CC4-5D6E-409C-BE32-E72D297353CC}">
              <c16:uniqueId val="{00000000-93DC-49D4-A675-DBE1AE8A44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14.22</c:v>
                </c:pt>
                <c:pt idx="1">
                  <c:v>9.25</c:v>
                </c:pt>
                <c:pt idx="2">
                  <c:v>5.9</c:v>
                </c:pt>
                <c:pt idx="3">
                  <c:v>6.6</c:v>
                </c:pt>
                <c:pt idx="4">
                  <c:v>10.91</c:v>
                </c:pt>
              </c:numCache>
            </c:numRef>
          </c:val>
          <c:extLst>
            <c:ext xmlns:c16="http://schemas.microsoft.com/office/drawing/2014/chart" uri="{C3380CC4-5D6E-409C-BE32-E72D297353CC}">
              <c16:uniqueId val="{00000001-93DC-49D4-A675-DBE1AE8A44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-5.09</c:v>
                </c:pt>
                <c:pt idx="1">
                  <c:v>-4.45</c:v>
                </c:pt>
                <c:pt idx="2">
                  <c:v>-3.27</c:v>
                </c:pt>
                <c:pt idx="3">
                  <c:v>2.09</c:v>
                </c:pt>
                <c:pt idx="4">
                  <c:v>5.77</c:v>
                </c:pt>
              </c:numCache>
            </c:numRef>
          </c:val>
          <c:smooth val="0"/>
          <c:extLst>
            <c:ext xmlns:c16="http://schemas.microsoft.com/office/drawing/2014/chart" uri="{C3380CC4-5D6E-409C-BE32-E72D297353CC}">
              <c16:uniqueId val="{00000002-93DC-49D4-A675-DBE1AE8A44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1.25</c:v>
                </c:pt>
                <c:pt idx="2">
                  <c:v>#N/A</c:v>
                </c:pt>
                <c:pt idx="3">
                  <c:v>0.26</c:v>
                </c:pt>
                <c:pt idx="4">
                  <c:v>#N/A</c:v>
                </c:pt>
                <c:pt idx="5">
                  <c:v>0.91</c:v>
                </c:pt>
                <c:pt idx="6">
                  <c:v>#N/A</c:v>
                </c:pt>
                <c:pt idx="7">
                  <c:v>1.06</c:v>
                </c:pt>
                <c:pt idx="8">
                  <c:v>#N/A</c:v>
                </c:pt>
                <c:pt idx="9">
                  <c:v>0.98</c:v>
                </c:pt>
              </c:numCache>
            </c:numRef>
          </c:val>
          <c:extLst>
            <c:ext xmlns:c16="http://schemas.microsoft.com/office/drawing/2014/chart" uri="{C3380CC4-5D6E-409C-BE32-E72D297353CC}">
              <c16:uniqueId val="{00000000-5D8D-40E5-B8EA-356CBABFAB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4.87</c:v>
                </c:pt>
                <c:pt idx="1">
                  <c:v>#N/A</c:v>
                </c:pt>
                <c:pt idx="2">
                  <c:v>0.76</c:v>
                </c:pt>
                <c:pt idx="3">
                  <c:v>#N/A</c:v>
                </c:pt>
                <c:pt idx="4">
                  <c:v>0.54</c:v>
                </c:pt>
                <c:pt idx="5">
                  <c:v>#N/A</c:v>
                </c:pt>
                <c:pt idx="6">
                  <c:v>0</c:v>
                </c:pt>
                <c:pt idx="7">
                  <c:v>0</c:v>
                </c:pt>
                <c:pt idx="8">
                  <c:v>0</c:v>
                </c:pt>
                <c:pt idx="9">
                  <c:v>0</c:v>
                </c:pt>
              </c:numCache>
            </c:numRef>
          </c:val>
          <c:extLst>
            <c:ext xmlns:c16="http://schemas.microsoft.com/office/drawing/2014/chart" uri="{C3380CC4-5D6E-409C-BE32-E72D297353CC}">
              <c16:uniqueId val="{00000001-5D8D-40E5-B8EA-356CBABFABE1}"/>
            </c:ext>
          </c:extLst>
        </c:ser>
        <c:ser>
          <c:idx val="2"/>
          <c:order val="2"/>
          <c:tx>
            <c:strRef>
              <c:f>データシート!$A$29</c:f>
              <c:strCache>
                <c:ptCount val="1"/>
                <c:pt idx="0">
                  <c:v>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5.27</c:v>
                </c:pt>
                <c:pt idx="2">
                  <c:v>#N/A</c:v>
                </c:pt>
                <c:pt idx="3">
                  <c:v>5.08</c:v>
                </c:pt>
                <c:pt idx="4">
                  <c:v>#N/A</c:v>
                </c:pt>
                <c:pt idx="5">
                  <c:v>4.78</c:v>
                </c:pt>
                <c:pt idx="6">
                  <c:v>#N/A</c:v>
                </c:pt>
                <c:pt idx="7">
                  <c:v>4.62</c:v>
                </c:pt>
                <c:pt idx="8">
                  <c:v>#N/A</c:v>
                </c:pt>
                <c:pt idx="9">
                  <c:v>3.35</c:v>
                </c:pt>
              </c:numCache>
            </c:numRef>
          </c:val>
          <c:extLst>
            <c:ext xmlns:c16="http://schemas.microsoft.com/office/drawing/2014/chart" uri="{C3380CC4-5D6E-409C-BE32-E72D297353CC}">
              <c16:uniqueId val="{00000002-5D8D-40E5-B8EA-356CBABFABE1}"/>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1.41</c:v>
                </c:pt>
                <c:pt idx="2">
                  <c:v>#N/A</c:v>
                </c:pt>
                <c:pt idx="3">
                  <c:v>1.66</c:v>
                </c:pt>
                <c:pt idx="4">
                  <c:v>#N/A</c:v>
                </c:pt>
                <c:pt idx="5">
                  <c:v>1.54</c:v>
                </c:pt>
                <c:pt idx="6">
                  <c:v>#N/A</c:v>
                </c:pt>
                <c:pt idx="7">
                  <c:v>2.83</c:v>
                </c:pt>
                <c:pt idx="8">
                  <c:v>#N/A</c:v>
                </c:pt>
                <c:pt idx="9">
                  <c:v>3.83</c:v>
                </c:pt>
              </c:numCache>
            </c:numRef>
          </c:val>
          <c:extLst>
            <c:ext xmlns:c16="http://schemas.microsoft.com/office/drawing/2014/chart" uri="{C3380CC4-5D6E-409C-BE32-E72D297353CC}">
              <c16:uniqueId val="{00000003-5D8D-40E5-B8EA-356CBABFABE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3.85</c:v>
                </c:pt>
                <c:pt idx="2">
                  <c:v>#N/A</c:v>
                </c:pt>
                <c:pt idx="3">
                  <c:v>4.13</c:v>
                </c:pt>
                <c:pt idx="4">
                  <c:v>#N/A</c:v>
                </c:pt>
                <c:pt idx="5">
                  <c:v>4.34</c:v>
                </c:pt>
                <c:pt idx="6">
                  <c:v>#N/A</c:v>
                </c:pt>
                <c:pt idx="7">
                  <c:v>4.4400000000000004</c:v>
                </c:pt>
                <c:pt idx="8">
                  <c:v>#N/A</c:v>
                </c:pt>
                <c:pt idx="9">
                  <c:v>4.1399999999999997</c:v>
                </c:pt>
              </c:numCache>
            </c:numRef>
          </c:val>
          <c:extLst>
            <c:ext xmlns:c16="http://schemas.microsoft.com/office/drawing/2014/chart" uri="{C3380CC4-5D6E-409C-BE32-E72D297353CC}">
              <c16:uniqueId val="{00000004-5D8D-40E5-B8EA-356CBABFABE1}"/>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3.33</c:v>
                </c:pt>
                <c:pt idx="2">
                  <c:v>#N/A</c:v>
                </c:pt>
                <c:pt idx="3">
                  <c:v>4.07</c:v>
                </c:pt>
                <c:pt idx="4">
                  <c:v>#N/A</c:v>
                </c:pt>
                <c:pt idx="5">
                  <c:v>4.74</c:v>
                </c:pt>
                <c:pt idx="6">
                  <c:v>#N/A</c:v>
                </c:pt>
                <c:pt idx="7">
                  <c:v>5.55</c:v>
                </c:pt>
                <c:pt idx="8">
                  <c:v>#N/A</c:v>
                </c:pt>
                <c:pt idx="9">
                  <c:v>4.88</c:v>
                </c:pt>
              </c:numCache>
            </c:numRef>
          </c:val>
          <c:extLst>
            <c:ext xmlns:c16="http://schemas.microsoft.com/office/drawing/2014/chart" uri="{C3380CC4-5D6E-409C-BE32-E72D297353CC}">
              <c16:uniqueId val="{00000005-5D8D-40E5-B8EA-356CBABFABE1}"/>
            </c:ext>
          </c:extLst>
        </c:ser>
        <c:ser>
          <c:idx val="6"/>
          <c:order val="6"/>
          <c:tx>
            <c:strRef>
              <c:f>データシート!$A$33</c:f>
              <c:strCache>
                <c:ptCount val="1"/>
                <c:pt idx="0">
                  <c:v>住宅改修資金貸付事業特別会計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0.08</c:v>
                </c:pt>
                <c:pt idx="1">
                  <c:v>#N/A</c:v>
                </c:pt>
                <c:pt idx="2">
                  <c:v>7.0000000000000007E-2</c:v>
                </c:pt>
                <c:pt idx="3">
                  <c:v>#N/A</c:v>
                </c:pt>
                <c:pt idx="4">
                  <c:v>0.06</c:v>
                </c:pt>
                <c:pt idx="5">
                  <c:v>#N/A</c:v>
                </c:pt>
                <c:pt idx="6">
                  <c:v>0.04</c:v>
                </c:pt>
                <c:pt idx="7">
                  <c:v>#N/A</c:v>
                </c:pt>
                <c:pt idx="8">
                  <c:v>0.04</c:v>
                </c:pt>
                <c:pt idx="9">
                  <c:v>#N/A</c:v>
                </c:pt>
              </c:numCache>
            </c:numRef>
          </c:val>
          <c:extLst>
            <c:ext xmlns:c16="http://schemas.microsoft.com/office/drawing/2014/chart" uri="{C3380CC4-5D6E-409C-BE32-E72D297353CC}">
              <c16:uniqueId val="{00000006-5D8D-40E5-B8EA-356CBABFABE1}"/>
            </c:ext>
          </c:extLst>
        </c:ser>
        <c:ser>
          <c:idx val="7"/>
          <c:order val="7"/>
          <c:tx>
            <c:strRef>
              <c:f>データシート!$A$34</c:f>
              <c:strCache>
                <c:ptCount val="1"/>
                <c:pt idx="0">
                  <c:v>宅地取得資金貸付事業特別会計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0.35</c:v>
                </c:pt>
                <c:pt idx="1">
                  <c:v>#N/A</c:v>
                </c:pt>
                <c:pt idx="2">
                  <c:v>0.34</c:v>
                </c:pt>
                <c:pt idx="3">
                  <c:v>#N/A</c:v>
                </c:pt>
                <c:pt idx="4">
                  <c:v>0.32</c:v>
                </c:pt>
                <c:pt idx="5">
                  <c:v>#N/A</c:v>
                </c:pt>
                <c:pt idx="6">
                  <c:v>0.31</c:v>
                </c:pt>
                <c:pt idx="7">
                  <c:v>#N/A</c:v>
                </c:pt>
                <c:pt idx="8">
                  <c:v>0.28999999999999998</c:v>
                </c:pt>
                <c:pt idx="9">
                  <c:v>#N/A</c:v>
                </c:pt>
              </c:numCache>
            </c:numRef>
          </c:val>
          <c:extLst>
            <c:ext xmlns:c16="http://schemas.microsoft.com/office/drawing/2014/chart" uri="{C3380CC4-5D6E-409C-BE32-E72D297353CC}">
              <c16:uniqueId val="{00000007-5D8D-40E5-B8EA-356CBABFABE1}"/>
            </c:ext>
          </c:extLst>
        </c:ser>
        <c:ser>
          <c:idx val="8"/>
          <c:order val="8"/>
          <c:tx>
            <c:strRef>
              <c:f>データシート!$A$35</c:f>
              <c:strCache>
                <c:ptCount val="1"/>
                <c:pt idx="0">
                  <c:v>住宅新築資金貸付事業特別会計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0.84</c:v>
                </c:pt>
                <c:pt idx="1">
                  <c:v>#N/A</c:v>
                </c:pt>
                <c:pt idx="2">
                  <c:v>0.8</c:v>
                </c:pt>
                <c:pt idx="3">
                  <c:v>#N/A</c:v>
                </c:pt>
                <c:pt idx="4">
                  <c:v>0.77</c:v>
                </c:pt>
                <c:pt idx="5">
                  <c:v>#N/A</c:v>
                </c:pt>
                <c:pt idx="6">
                  <c:v>0.75</c:v>
                </c:pt>
                <c:pt idx="7">
                  <c:v>#N/A</c:v>
                </c:pt>
                <c:pt idx="8">
                  <c:v>0.7</c:v>
                </c:pt>
                <c:pt idx="9">
                  <c:v>#N/A</c:v>
                </c:pt>
              </c:numCache>
            </c:numRef>
          </c:val>
          <c:extLst>
            <c:ext xmlns:c16="http://schemas.microsoft.com/office/drawing/2014/chart" uri="{C3380CC4-5D6E-409C-BE32-E72D297353CC}">
              <c16:uniqueId val="{00000008-5D8D-40E5-B8EA-356CBABFABE1}"/>
            </c:ext>
          </c:extLst>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2.2799999999999998</c:v>
                </c:pt>
                <c:pt idx="1">
                  <c:v>#N/A</c:v>
                </c:pt>
                <c:pt idx="2">
                  <c:v>2.12</c:v>
                </c:pt>
                <c:pt idx="3">
                  <c:v>#N/A</c:v>
                </c:pt>
                <c:pt idx="4">
                  <c:v>2</c:v>
                </c:pt>
                <c:pt idx="5">
                  <c:v>#N/A</c:v>
                </c:pt>
                <c:pt idx="6">
                  <c:v>1.93</c:v>
                </c:pt>
                <c:pt idx="7">
                  <c:v>#N/A</c:v>
                </c:pt>
                <c:pt idx="8">
                  <c:v>1.8</c:v>
                </c:pt>
                <c:pt idx="9">
                  <c:v>#N/A</c:v>
                </c:pt>
              </c:numCache>
            </c:numRef>
          </c:val>
          <c:extLst>
            <c:ext xmlns:c16="http://schemas.microsoft.com/office/drawing/2014/chart" uri="{C3380CC4-5D6E-409C-BE32-E72D297353CC}">
              <c16:uniqueId val="{00000009-5D8D-40E5-B8EA-356CBABFAB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16666</c:v>
                </c:pt>
                <c:pt idx="5">
                  <c:v>15452</c:v>
                </c:pt>
                <c:pt idx="8">
                  <c:v>14371</c:v>
                </c:pt>
                <c:pt idx="11">
                  <c:v>14293</c:v>
                </c:pt>
                <c:pt idx="14">
                  <c:v>14544</c:v>
                </c:pt>
              </c:numCache>
            </c:numRef>
          </c:val>
          <c:extLst>
            <c:ext xmlns:c16="http://schemas.microsoft.com/office/drawing/2014/chart" uri="{C3380CC4-5D6E-409C-BE32-E72D297353CC}">
              <c16:uniqueId val="{00000000-C398-41DF-910D-58D3EEDEF8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2</c:v>
                </c:pt>
                <c:pt idx="6">
                  <c:v>2</c:v>
                </c:pt>
                <c:pt idx="9">
                  <c:v>0</c:v>
                </c:pt>
                <c:pt idx="12">
                  <c:v>0</c:v>
                </c:pt>
              </c:numCache>
            </c:numRef>
          </c:val>
          <c:extLst>
            <c:ext xmlns:c16="http://schemas.microsoft.com/office/drawing/2014/chart" uri="{C3380CC4-5D6E-409C-BE32-E72D297353CC}">
              <c16:uniqueId val="{00000001-C398-41DF-910D-58D3EEDEF8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2</c:v>
                </c:pt>
                <c:pt idx="6">
                  <c:v>1</c:v>
                </c:pt>
                <c:pt idx="9">
                  <c:v>1</c:v>
                </c:pt>
                <c:pt idx="12">
                  <c:v>0</c:v>
                </c:pt>
              </c:numCache>
            </c:numRef>
          </c:val>
          <c:extLst>
            <c:ext xmlns:c16="http://schemas.microsoft.com/office/drawing/2014/chart" uri="{C3380CC4-5D6E-409C-BE32-E72D297353CC}">
              <c16:uniqueId val="{00000002-C398-41DF-910D-58D3EEDEF8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98-41DF-910D-58D3EEDEF8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6935</c:v>
                </c:pt>
                <c:pt idx="3">
                  <c:v>7333</c:v>
                </c:pt>
                <c:pt idx="6">
                  <c:v>5941</c:v>
                </c:pt>
                <c:pt idx="9">
                  <c:v>5623</c:v>
                </c:pt>
                <c:pt idx="12">
                  <c:v>5469</c:v>
                </c:pt>
              </c:numCache>
            </c:numRef>
          </c:val>
          <c:extLst>
            <c:ext xmlns:c16="http://schemas.microsoft.com/office/drawing/2014/chart" uri="{C3380CC4-5D6E-409C-BE32-E72D297353CC}">
              <c16:uniqueId val="{00000004-C398-41DF-910D-58D3EEDEF8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98-41DF-910D-58D3EEDEF8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98-41DF-910D-58D3EEDEF8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17740</c:v>
                </c:pt>
                <c:pt idx="3">
                  <c:v>16135</c:v>
                </c:pt>
                <c:pt idx="6">
                  <c:v>15566</c:v>
                </c:pt>
                <c:pt idx="9">
                  <c:v>15476</c:v>
                </c:pt>
                <c:pt idx="12">
                  <c:v>15602</c:v>
                </c:pt>
              </c:numCache>
            </c:numRef>
          </c:val>
          <c:extLst>
            <c:ext xmlns:c16="http://schemas.microsoft.com/office/drawing/2014/chart" uri="{C3380CC4-5D6E-409C-BE32-E72D297353CC}">
              <c16:uniqueId val="{00000007-C398-41DF-910D-58D3EEDEF8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8015</c:v>
                </c:pt>
                <c:pt idx="2">
                  <c:v>#N/A</c:v>
                </c:pt>
                <c:pt idx="3">
                  <c:v>#N/A</c:v>
                </c:pt>
                <c:pt idx="4">
                  <c:v>8020</c:v>
                </c:pt>
                <c:pt idx="5">
                  <c:v>#N/A</c:v>
                </c:pt>
                <c:pt idx="6">
                  <c:v>#N/A</c:v>
                </c:pt>
                <c:pt idx="7">
                  <c:v>7139</c:v>
                </c:pt>
                <c:pt idx="8">
                  <c:v>#N/A</c:v>
                </c:pt>
                <c:pt idx="9">
                  <c:v>#N/A</c:v>
                </c:pt>
                <c:pt idx="10">
                  <c:v>6807</c:v>
                </c:pt>
                <c:pt idx="11">
                  <c:v>#N/A</c:v>
                </c:pt>
                <c:pt idx="12">
                  <c:v>#N/A</c:v>
                </c:pt>
                <c:pt idx="13">
                  <c:v>6527</c:v>
                </c:pt>
                <c:pt idx="14">
                  <c:v>#N/A</c:v>
                </c:pt>
              </c:numCache>
            </c:numRef>
          </c:val>
          <c:smooth val="0"/>
          <c:extLst>
            <c:ext xmlns:c16="http://schemas.microsoft.com/office/drawing/2014/chart" uri="{C3380CC4-5D6E-409C-BE32-E72D297353CC}">
              <c16:uniqueId val="{00000008-C398-41DF-910D-58D3EEDEF8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145100</c:v>
                </c:pt>
                <c:pt idx="5">
                  <c:v>148885</c:v>
                </c:pt>
                <c:pt idx="8">
                  <c:v>149908</c:v>
                </c:pt>
                <c:pt idx="11">
                  <c:v>151578</c:v>
                </c:pt>
                <c:pt idx="14">
                  <c:v>151383</c:v>
                </c:pt>
              </c:numCache>
            </c:numRef>
          </c:val>
          <c:extLst>
            <c:ext xmlns:c16="http://schemas.microsoft.com/office/drawing/2014/chart" uri="{C3380CC4-5D6E-409C-BE32-E72D297353CC}">
              <c16:uniqueId val="{00000000-B12E-4A80-A07F-47C5A128EC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46519</c:v>
                </c:pt>
                <c:pt idx="5">
                  <c:v>44107</c:v>
                </c:pt>
                <c:pt idx="8">
                  <c:v>41766</c:v>
                </c:pt>
                <c:pt idx="11">
                  <c:v>41704</c:v>
                </c:pt>
                <c:pt idx="14">
                  <c:v>42384</c:v>
                </c:pt>
              </c:numCache>
            </c:numRef>
          </c:val>
          <c:extLst>
            <c:ext xmlns:c16="http://schemas.microsoft.com/office/drawing/2014/chart" uri="{C3380CC4-5D6E-409C-BE32-E72D297353CC}">
              <c16:uniqueId val="{00000001-B12E-4A80-A07F-47C5A128EC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15821</c:v>
                </c:pt>
                <c:pt idx="5">
                  <c:v>12485</c:v>
                </c:pt>
                <c:pt idx="8">
                  <c:v>9905</c:v>
                </c:pt>
                <c:pt idx="11">
                  <c:v>11021</c:v>
                </c:pt>
                <c:pt idx="14">
                  <c:v>17080</c:v>
                </c:pt>
              </c:numCache>
            </c:numRef>
          </c:val>
          <c:extLst>
            <c:ext xmlns:c16="http://schemas.microsoft.com/office/drawing/2014/chart" uri="{C3380CC4-5D6E-409C-BE32-E72D297353CC}">
              <c16:uniqueId val="{00000002-B12E-4A80-A07F-47C5A128EC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2E-4A80-A07F-47C5A128EC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2E-4A80-A07F-47C5A128EC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2E-4A80-A07F-47C5A128EC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19995</c:v>
                </c:pt>
                <c:pt idx="3">
                  <c:v>18747</c:v>
                </c:pt>
                <c:pt idx="6">
                  <c:v>18083</c:v>
                </c:pt>
                <c:pt idx="9">
                  <c:v>17433</c:v>
                </c:pt>
                <c:pt idx="12">
                  <c:v>16943</c:v>
                </c:pt>
              </c:numCache>
            </c:numRef>
          </c:val>
          <c:extLst>
            <c:ext xmlns:c16="http://schemas.microsoft.com/office/drawing/2014/chart" uri="{C3380CC4-5D6E-409C-BE32-E72D297353CC}">
              <c16:uniqueId val="{00000006-B12E-4A80-A07F-47C5A128EC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12E-4A80-A07F-47C5A128EC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91585</c:v>
                </c:pt>
                <c:pt idx="3">
                  <c:v>89195</c:v>
                </c:pt>
                <c:pt idx="6">
                  <c:v>88390</c:v>
                </c:pt>
                <c:pt idx="9">
                  <c:v>84006</c:v>
                </c:pt>
                <c:pt idx="12">
                  <c:v>79297</c:v>
                </c:pt>
              </c:numCache>
            </c:numRef>
          </c:val>
          <c:extLst>
            <c:ext xmlns:c16="http://schemas.microsoft.com/office/drawing/2014/chart" uri="{C3380CC4-5D6E-409C-BE32-E72D297353CC}">
              <c16:uniqueId val="{00000008-B12E-4A80-A07F-47C5A128EC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2E-4A80-A07F-47C5A128EC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175420</c:v>
                </c:pt>
                <c:pt idx="3">
                  <c:v>178015</c:v>
                </c:pt>
                <c:pt idx="6">
                  <c:v>183384</c:v>
                </c:pt>
                <c:pt idx="9">
                  <c:v>186744</c:v>
                </c:pt>
                <c:pt idx="12">
                  <c:v>193819</c:v>
                </c:pt>
              </c:numCache>
            </c:numRef>
          </c:val>
          <c:extLst>
            <c:ext xmlns:c16="http://schemas.microsoft.com/office/drawing/2014/chart" uri="{C3380CC4-5D6E-409C-BE32-E72D297353CC}">
              <c16:uniqueId val="{0000000A-B12E-4A80-A07F-47C5A128EC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79562</c:v>
                </c:pt>
                <c:pt idx="2">
                  <c:v>#N/A</c:v>
                </c:pt>
                <c:pt idx="3">
                  <c:v>#N/A</c:v>
                </c:pt>
                <c:pt idx="4">
                  <c:v>80481</c:v>
                </c:pt>
                <c:pt idx="5">
                  <c:v>#N/A</c:v>
                </c:pt>
                <c:pt idx="6">
                  <c:v>#N/A</c:v>
                </c:pt>
                <c:pt idx="7">
                  <c:v>88279</c:v>
                </c:pt>
                <c:pt idx="8">
                  <c:v>#N/A</c:v>
                </c:pt>
                <c:pt idx="9">
                  <c:v>#N/A</c:v>
                </c:pt>
                <c:pt idx="10">
                  <c:v>83881</c:v>
                </c:pt>
                <c:pt idx="11">
                  <c:v>#N/A</c:v>
                </c:pt>
                <c:pt idx="12">
                  <c:v>#N/A</c:v>
                </c:pt>
                <c:pt idx="13">
                  <c:v>79211</c:v>
                </c:pt>
                <c:pt idx="14">
                  <c:v>#N/A</c:v>
                </c:pt>
              </c:numCache>
            </c:numRef>
          </c:val>
          <c:smooth val="0"/>
          <c:extLst>
            <c:ext xmlns:c16="http://schemas.microsoft.com/office/drawing/2014/chart" uri="{C3380CC4-5D6E-409C-BE32-E72D297353CC}">
              <c16:uniqueId val="{0000000B-B12E-4A80-A07F-47C5A128EC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4725</c:v>
                </c:pt>
                <c:pt idx="1">
                  <c:v>5343</c:v>
                </c:pt>
                <c:pt idx="2">
                  <c:v>9226</c:v>
                </c:pt>
              </c:numCache>
            </c:numRef>
          </c:val>
          <c:extLst>
            <c:ext xmlns:c16="http://schemas.microsoft.com/office/drawing/2014/chart" uri="{C3380CC4-5D6E-409C-BE32-E72D297353CC}">
              <c16:uniqueId val="{00000000-5A45-405B-8977-AA88B38B5A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1589</c:v>
                </c:pt>
                <c:pt idx="1">
                  <c:v>1590</c:v>
                </c:pt>
                <c:pt idx="2">
                  <c:v>3774</c:v>
                </c:pt>
              </c:numCache>
            </c:numRef>
          </c:val>
          <c:extLst>
            <c:ext xmlns:c16="http://schemas.microsoft.com/office/drawing/2014/chart" uri="{C3380CC4-5D6E-409C-BE32-E72D297353CC}">
              <c16:uniqueId val="{00000001-5A45-405B-8977-AA88B38B5A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1320</c:v>
                </c:pt>
                <c:pt idx="1">
                  <c:v>1763</c:v>
                </c:pt>
                <c:pt idx="2">
                  <c:v>1707</c:v>
                </c:pt>
              </c:numCache>
            </c:numRef>
          </c:val>
          <c:extLst>
            <c:ext xmlns:c16="http://schemas.microsoft.com/office/drawing/2014/chart" uri="{C3380CC4-5D6E-409C-BE32-E72D297353CC}">
              <c16:uniqueId val="{00000002-5A45-405B-8977-AA88B38B5A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{FD687BB1-EC21-4C3D-808C-19A3E8AEA34F}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E8-4EE3-B748-9430B916E8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{9CD24AF9-2495-4BA9-9E29-0B686892D60A}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E8-4EE3-B748-9430B916E8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{1FD62BA2-BED4-4390-930D-EC44CBBD35A4}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E8-4EE3-B748-9430B916E8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{53261637-BE8F-4A86-ACBC-6DB4A3C2EFB4}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E8-4EE3-B748-9430B916E8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{FD2D70BD-6F73-4169-A2DD-506D120C280C}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E8-4EE3-B748-9430B916E8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{A560C720-544C-4054-8A68-C4751A300530}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E8-4EE3-B748-9430B916E8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{02DC0238-763D-4F02-BC7C-2EFE14082CE5}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E8-4EE3-B748-9430B916E8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{BC70735E-80FE-41F0-BBBB-1553076553B2}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E8-4EE3-B748-9430B916E8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{6F885F7E-91D9-419A-8517-8C25EA20E53D}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E8-4EE3-B748-9430B916E8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62.5</c:v>
                </c:pt>
                <c:pt idx="16">
                  <c:v>62.7</c:v>
                </c:pt>
                <c:pt idx="24">
                  <c:v>64</c:v>
                </c:pt>
                <c:pt idx="32">
                  <c:v>64.400000000000006</c:v>
                </c:pt>
              </c:numCache>
            </c:numRef>
          </c:xVal>
          <c:yVal>
            <c:numRef>
              <c:f>公会計指標分析・財政指標組合せ分析表!$BP$51:$DC$51</c:f>
              <c:numCache>
                <c:formatCode>#,##0.0;"▲ "#,##0.0</c:formatCode>
                <c:ptCount val="40"/>
                <c:pt idx="0">
                  <c:v>118.7</c:v>
                </c:pt>
                <c:pt idx="8">
                  <c:v>118.2</c:v>
                </c:pt>
                <c:pt idx="16">
                  <c:v>127.6</c:v>
                </c:pt>
                <c:pt idx="24">
                  <c:v>119.7</c:v>
                </c:pt>
                <c:pt idx="32">
                  <c:v>107.7</c:v>
                </c:pt>
              </c:numCache>
            </c:numRef>
          </c:yVal>
          <c:smooth val="0"/>
          <c:extLst>
            <c:ext xmlns:c16="http://schemas.microsoft.com/office/drawing/2014/chart" uri="{C3380CC4-5D6E-409C-BE32-E72D297353CC}">
              <c16:uniqueId val="{00000009-D0E8-4EE3-B748-9430B916E8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{05D75CEE-9E68-4781-8C6F-71F21F88F3D9}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E8-4EE3-B748-9430B916E8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{DE3F3FBA-4AB8-43E7-B41D-08C8789342EE}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E8-4EE3-B748-9430B916E8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{1A189D41-BA1D-45D0-974D-B4F3921EF8D4}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E8-4EE3-B748-9430B916E8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{649C89F9-CC90-4B88-AC19-029C69742444}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E8-4EE3-B748-9430B916E8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{3BCF341A-A872-4CD8-A484-D3CFB4442B87}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E8-4EE3-B748-9430B916E8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{E9DF8044-FC6F-42D0-B45B-A4BC77F1C359}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E8-4EE3-B748-9430B916E8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{0658DC65-3D87-4D86-A7F0-89BFD0FF70FF}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E8-4EE3-B748-9430B916E8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{83BCC1A7-7F4F-4079-9938-B60F6C71F869}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E8-4EE3-B748-9430B916E8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{B7EE56B1-933F-4270-A87D-76E82122D2A7}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E8-4EE3-B748-9430B916E8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D0E8-4EE3-B748-9430B916E80D}"/>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{095F4DCA-AF64-4AA6-A81A-7A6038A43B0C}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9FB-4572-B562-89D1DD025F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{7CE5C1CF-1F5F-45CE-9678-441E71739867}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FB-4572-B562-89D1DD025F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{53F0B0CF-8E59-456D-BED6-0C5B11305D33}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FB-4572-B562-89D1DD025F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{C58569C0-D262-4523-A279-BB49415297EF}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FB-4572-B562-89D1DD025F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{5EFA7E3E-81B2-426C-819F-F6B1D13B379E}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FB-4572-B562-89D1DD025F9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{8F5EB218-607F-45E6-A4F6-4771320DD05C}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9FB-4572-B562-89D1DD025F9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{3A5DD842-A34A-4145-910C-955B764418DD}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9FB-4572-B562-89D1DD025F9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{3EE03508-B138-43E1-ADFF-5663493E5D6F}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9FB-4572-B562-89D1DD025F9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{B7260308-FCED-4C64-B9C4-54E4962F772E}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9FB-4572-B562-89D1DD025F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11.7</c:v>
                </c:pt>
                <c:pt idx="16">
                  <c:v>11.3</c:v>
                </c:pt>
                <c:pt idx="24">
                  <c:v>10.6</c:v>
                </c:pt>
                <c:pt idx="32">
                  <c:v>9.6</c:v>
                </c:pt>
              </c:numCache>
            </c:numRef>
          </c:xVal>
          <c:yVal>
            <c:numRef>
              <c:f>公会計指標分析・財政指標組合せ分析表!$BP$73:$DC$73</c:f>
              <c:numCache>
                <c:formatCode>#,##0.0;"▲ "#,##0.0</c:formatCode>
                <c:ptCount val="40"/>
                <c:pt idx="0">
                  <c:v>118.7</c:v>
                </c:pt>
                <c:pt idx="8">
                  <c:v>118.2</c:v>
                </c:pt>
                <c:pt idx="16">
                  <c:v>127.6</c:v>
                </c:pt>
                <c:pt idx="24">
                  <c:v>119.7</c:v>
                </c:pt>
                <c:pt idx="32">
                  <c:v>107.7</c:v>
                </c:pt>
              </c:numCache>
            </c:numRef>
          </c:yVal>
          <c:smooth val="0"/>
          <c:extLst>
            <c:ext xmlns:c16="http://schemas.microsoft.com/office/drawing/2014/chart" uri="{C3380CC4-5D6E-409C-BE32-E72D297353CC}">
              <c16:uniqueId val="{00000009-B9FB-4572-B562-89D1DD025F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5.351351147710094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{4BB29848-280F-40F3-9BB3-089679BB7559}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9FB-4572-B562-89D1DD025F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{2DAA5950-4B24-45DB-9B47-A0DED652FC77}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FB-4572-B562-89D1DD025F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{31CFE7D2-B3F9-45E3-85DF-810FC895ECD6}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FB-4572-B562-89D1DD025F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{4204C47A-E828-4516-8412-3646876154BF}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FB-4572-B562-89D1DD025F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{01540EC8-75CF-4170-82C7-E1E6E0386B8F}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FB-4572-B562-89D1DD025F92}"/>
                </c:ext>
              </c:extLst>
            </c:dLbl>
            <c:dLbl>
              <c:idx val="8"/>
              <c:layout>
                <c:manualLayout>
                  <c:x val="-2.7652713450776058E-2"/>
                  <c:y val="-8.606712619365482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{4AF989F5-38B7-4B71-BD0C-CF7200905412}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9FB-4572-B562-89D1DD025F92}"/>
                </c:ext>
              </c:extLst>
            </c:dLbl>
            <c:dLbl>
              <c:idx val="16"/>
              <c:layout>
                <c:manualLayout>
                  <c:x val="-3.1570342725075584E-2"/>
                  <c:y val="-4.766913234884139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{B4BEC2B1-F743-4BD8-AC89-3D6D550C0C60}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9FB-4572-B562-89D1DD025F9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{53963544-C19B-4AAD-AD2A-3BB49E09B9F1}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9FB-4572-B562-89D1DD025F9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{4CA6CD64-9EEC-46C0-838D-9C8BE48E4ABD}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9FB-4572-B562-89D1DD025F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B9FB-4572-B562-89D1DD025F92}"/>
            </c:ext>
          </c:extLst>
        </c:ser>
        <c:dLbls>
          <c:showLegendKey val="0"/>
          <c:showVal val="1"/>
          <c:showCatName val="0"/>
          <c:showSerName val="0"/>
          <c:showPercent val="0"/>
          <c:showBubbleSize val="0"/>
        </c:dLbls>
        <c:axId val="84219776"/>
        <c:axId val="84234240"/>
      </c:scatterChart>
      <c:valAx>
        <c:axId val="84219776"/>
        <c:scaling>
          <c:orientation val="maxMin"/>
          <c:max val="13"/>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では、公営企業債の元利償還金に対する繰入金が減少したことなどから、実質公債費比率の分子の額は減少した。これは、下水道事業の地方債の償還の財源に充てたと認められる繰入金が減少したことが主な要因である。</a:t>
          </a:r>
        </a:p>
        <a:p>
          <a:r>
            <a:rPr kumimoji="1" lang="ja-JP" altLang="en-US" sz="1400">
              <a:latin typeface="ＭＳ ゴシック" pitchFamily="49" charset="-128"/>
              <a:ea typeface="ＭＳ ゴシック" pitchFamily="49" charset="-128"/>
            </a:rPr>
            <a:t>近年実施した、耐震性のない公共施設の再編・更新、教育施設や子育て施設の整備等に伴う地方債の償還が今後開始されるため、元利償還金は増加していく見込みである。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下水道事業等に係る地方債現在高の減少よる公営企業債等繰入見込額の減少、退職手当負担見込額の減少があったものの、和歌山城ホール建設に係る地方債の新規発行や臨時財政対策債の現在高の増加等により一般会計等に係る地方債の現在高が増加したため、将来負担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財政調整基金及び減債基金の積立て等により充当可能基金が増加したことや、将来充当が見込まれる都市計画税が増加したことなどにより、充当可能財源等が増加したため、将来負担比率の分子は減少した。</a:t>
          </a:r>
        </a:p>
        <a:p>
          <a:r>
            <a:rPr kumimoji="1" lang="ja-JP" altLang="en-US" sz="1400">
              <a:latin typeface="ＭＳ ゴシック" pitchFamily="49" charset="-128"/>
              <a:ea typeface="ＭＳ ゴシック" pitchFamily="49" charset="-128"/>
            </a:rPr>
            <a:t>近年実施した集中的な投資は令和３年度に概ね終了したため、今後は、投資的経費の圧縮を図るとともに、事業の執行にあたっては、国や県の助成の活用、有利な地方債の活用により将来負担の縮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和歌山県和歌山市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基金全体のうち、全体の６０％以上を占める財政調整基金の取崩しを行わなかったこと、また減債基金に国補正による臨時財政対策債償還基金費の積立を行ったことなどにより、基金全体としては増加した。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今後は、大型事業のピークが過ぎることから、基金の取崩額は減少することを見込んでいる。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今後必要となる各施設の老朽化対策や、将来発生するかもしれない南海トラフ地震等に対する防災減災対策など、将来の財政需要を見据え、適切な基金残高を確保するため、健全な財政運営に努める。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未来のまちづくり基金・・・未来のまちづくりに必要な公共施設の整備を図るため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市有建物災害復旧基金・・・市有建物の災害復旧のため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塚本治雄基金・・・全ての市民が安心して健康に暮らし、未来に希望を持ち、将来にわたり本市を愛し続けられる施策の推進のため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がんばれ基金・・・小学校および中学校の児童生徒で交通事故による遺児その他父または母と生計を同じくしていないもの、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ならびに心身障害児の福祉の向上を図るため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塚本治雄基金を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基金の目的と残高の状況をみながら管理し、将来の活用に備える。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近年は、実質単年度収支が赤字の状態が続いていたが、令和２年度から黒字に転換し、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令和３年度は黒字が拡大したため、取崩しを行わず、積立を行ったことにより、残高は増加した。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収支の均衡を図り、概ね標準財政規模の１０％程度を保有することができているため、今後も、投資的経費の圧縮を図り、残高が標準財政規模の１０％程度となるように努める。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資金運用による利子及び国補正による臨時財政対策債償還基金費の積立により増加している。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資金の効率的な運用を実施するため、市債の償還に必要な財源を確保する。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362,662
359,108
208.85
175,561,963
169,535,769
2,418,846
84,531,825
193,034,881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有形固定資産減価償却率は類似団体より高い水準にあり、また、経年でみると年々上昇している。</a:t>
          </a:r>
        </a:p>
        <a:p>
          <a:r>
            <a:rPr kumimoji="1" lang="ja-JP" altLang="en-US" sz="1100">
              <a:latin typeface="ＭＳ Ｐゴシック" panose="020B0600070205080204" pitchFamily="50" charset="-128"/>
              <a:ea typeface="ＭＳ Ｐゴシック" panose="020B0600070205080204" pitchFamily="50" charset="-128"/>
            </a:rPr>
            <a:t>各施設の老朽化が進んでいるため、公共施設総合管理計画及び各施設の個別施設計画に基づき、中長期的な視点から公共施設の更新、統廃合、長寿命化等を進めていく必要がある。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81" name="楕円 80"/>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82" name="有形固定資産減価償却率該当値テキスト"/>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3" name="楕円 82"/>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104352</xdr:rowOff>
    </xdr:to>
    <xdr:cxnSp macro="">
      <xdr:nvCxnSpPr>
        <xdr:cNvPr id="84" name="直線コネクタ 83"/>
        <xdr:cNvCxnSpPr/>
      </xdr:nvCxnSpPr>
      <xdr:spPr>
        <a:xfrm>
          <a:off x="4051300" y="6176433"/>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5" name="楕円 84"/>
        <xdr:cNvSpPr/>
      </xdr:nvSpPr>
      <xdr:spPr>
        <a:xfrm>
          <a:off x="323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89958</xdr:rowOff>
    </xdr:to>
    <xdr:cxnSp macro="">
      <xdr:nvCxnSpPr>
        <xdr:cNvPr id="86" name="直線コネクタ 85"/>
        <xdr:cNvCxnSpPr/>
      </xdr:nvCxnSpPr>
      <xdr:spPr>
        <a:xfrm>
          <a:off x="3289300" y="61296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xdr:cNvSpPr/>
      </xdr:nvSpPr>
      <xdr:spPr>
        <a:xfrm>
          <a:off x="2476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43180</xdr:rowOff>
    </xdr:to>
    <xdr:cxnSp macro="">
      <xdr:nvCxnSpPr>
        <xdr:cNvPr id="88" name="直線コネクタ 87"/>
        <xdr:cNvCxnSpPr/>
      </xdr:nvCxnSpPr>
      <xdr:spPr>
        <a:xfrm>
          <a:off x="2527300" y="612245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xdr:cNvSpPr/>
      </xdr:nvSpPr>
      <xdr:spPr>
        <a:xfrm>
          <a:off x="1714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35983</xdr:rowOff>
    </xdr:to>
    <xdr:cxnSp macro="">
      <xdr:nvCxnSpPr>
        <xdr:cNvPr id="90" name="直線コネクタ 89"/>
        <xdr:cNvCxnSpPr/>
      </xdr:nvCxnSpPr>
      <xdr:spPr>
        <a:xfrm>
          <a:off x="1765300" y="608287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95" name="n_1mainValue有形固定資産減価償却率"/>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96" name="n_2mainValue有形固定資産減価償却率"/>
        <xdr:cNvSpPr txBox="1"/>
      </xdr:nvSpPr>
      <xdr:spPr>
        <a:xfrm>
          <a:off x="3086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xdr:cNvSpPr txBox="1"/>
      </xdr:nvSpPr>
      <xdr:spPr>
        <a:xfrm>
          <a:off x="2324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xdr:cNvSpPr txBox="1"/>
      </xdr:nvSpPr>
      <xdr:spPr>
        <a:xfrm>
          <a:off x="1562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全国平均、和歌山県平均及び類似団体平均と比較して非常に高い水準にある。</a:t>
          </a:r>
        </a:p>
        <a:p>
          <a:r>
            <a:rPr kumimoji="1" lang="ja-JP" altLang="en-US" sz="1100">
              <a:latin typeface="ＭＳ Ｐゴシック" panose="020B0600070205080204" pitchFamily="50" charset="-128"/>
              <a:ea typeface="ＭＳ Ｐゴシック" panose="020B0600070205080204" pitchFamily="50" charset="-128"/>
            </a:rPr>
            <a:t>これは、近年、耐震性の乏しい公共施設の再編・更新などの緊急性の高い事業を実施するために多額の地方債を発行したことによる。</a:t>
          </a:r>
        </a:p>
        <a:p>
          <a:r>
            <a:rPr kumimoji="1" lang="ja-JP" altLang="en-US" sz="1100">
              <a:latin typeface="ＭＳ Ｐゴシック" panose="020B0600070205080204" pitchFamily="50" charset="-128"/>
              <a:ea typeface="ＭＳ Ｐゴシック" panose="020B0600070205080204" pitchFamily="50" charset="-128"/>
            </a:rPr>
            <a:t>今後は、普通建設事業費を縮減し、地方債の発行額の抑制を図ることにより、債務償還比率の改善を図る。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7" name="直線コネクタ 126"/>
        <xdr:cNvCxnSpPr/>
      </xdr:nvCxnSpPr>
      <xdr:spPr>
        <a:xfrm flipV="1">
          <a:off x="14793595" y="5312833"/>
          <a:ext cx="1269" cy="118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28" name="債務償還比率最小値テキスト"/>
        <xdr:cNvSpPr txBox="1"/>
      </xdr:nvSpPr>
      <xdr:spPr>
        <a:xfrm>
          <a:off x="14846300" y="650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29" name="直線コネクタ 128"/>
        <xdr:cNvCxnSpPr/>
      </xdr:nvCxnSpPr>
      <xdr:spPr>
        <a:xfrm>
          <a:off x="14706600" y="650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2" name="債務償還比率平均値テキスト"/>
        <xdr:cNvSpPr txBox="1"/>
      </xdr:nvSpPr>
      <xdr:spPr>
        <a:xfrm>
          <a:off x="14846300" y="572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3" name="フローチャート: 判断 132"/>
        <xdr:cNvSpPr/>
      </xdr:nvSpPr>
      <xdr:spPr>
        <a:xfrm>
          <a:off x="14744700" y="586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4" name="フローチャート: 判断 133"/>
        <xdr:cNvSpPr/>
      </xdr:nvSpPr>
      <xdr:spPr>
        <a:xfrm>
          <a:off x="14033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142840</xdr:rowOff>
    </xdr:from>
    <xdr:to>
      <xdr:col>68</xdr:col>
      <xdr:colOff>123825</xdr:colOff>
      <xdr:row>31</xdr:row>
      <xdr:rowOff>72990</xdr:rowOff>
    </xdr:to>
    <xdr:sp macro="" textlink="">
      <xdr:nvSpPr>
        <xdr:cNvPr id="135" name="フローチャート: 判断 134"/>
        <xdr:cNvSpPr/>
      </xdr:nvSpPr>
      <xdr:spPr>
        <a:xfrm>
          <a:off x="13271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164860</xdr:rowOff>
    </xdr:from>
    <xdr:to>
      <xdr:col>76</xdr:col>
      <xdr:colOff>73025</xdr:colOff>
      <xdr:row>32</xdr:row>
      <xdr:rowOff>95010</xdr:rowOff>
    </xdr:to>
    <xdr:sp macro="" textlink="">
      <xdr:nvSpPr>
        <xdr:cNvPr id="143" name="楕円 142"/>
        <xdr:cNvSpPr/>
      </xdr:nvSpPr>
      <xdr:spPr>
        <a:xfrm>
          <a:off x="14744700" y="62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143287</xdr:rowOff>
    </xdr:from>
    <xdr:ext cx="469744" cy="259045"/>
    <xdr:sp macro="" textlink="">
      <xdr:nvSpPr>
        <xdr:cNvPr id="144" name="債務償還比率該当値テキスト"/>
        <xdr:cNvSpPr txBox="1"/>
      </xdr:nvSpPr>
      <xdr:spPr>
        <a:xfrm>
          <a:off x="14846300" y="622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136575</xdr:rowOff>
    </xdr:from>
    <xdr:to>
      <xdr:col>72</xdr:col>
      <xdr:colOff>123825</xdr:colOff>
      <xdr:row>34</xdr:row>
      <xdr:rowOff>66725</xdr:rowOff>
    </xdr:to>
    <xdr:sp macro="" textlink="">
      <xdr:nvSpPr>
        <xdr:cNvPr id="145" name="楕円 144"/>
        <xdr:cNvSpPr/>
      </xdr:nvSpPr>
      <xdr:spPr>
        <a:xfrm>
          <a:off x="14033500" y="6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44210</xdr:rowOff>
    </xdr:from>
    <xdr:to>
      <xdr:col>76</xdr:col>
      <xdr:colOff>22225</xdr:colOff>
      <xdr:row>34</xdr:row>
      <xdr:rowOff>15925</xdr:rowOff>
    </xdr:to>
    <xdr:cxnSp macro="">
      <xdr:nvCxnSpPr>
        <xdr:cNvPr id="146" name="直線コネクタ 145"/>
        <xdr:cNvCxnSpPr/>
      </xdr:nvCxnSpPr>
      <xdr:spPr>
        <a:xfrm flipV="1">
          <a:off x="14084300" y="6302135"/>
          <a:ext cx="711200" cy="3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66837</xdr:rowOff>
    </xdr:from>
    <xdr:to>
      <xdr:col>68</xdr:col>
      <xdr:colOff>123825</xdr:colOff>
      <xdr:row>34</xdr:row>
      <xdr:rowOff>168437</xdr:rowOff>
    </xdr:to>
    <xdr:sp macro="" textlink="">
      <xdr:nvSpPr>
        <xdr:cNvPr id="147" name="楕円 146"/>
        <xdr:cNvSpPr/>
      </xdr:nvSpPr>
      <xdr:spPr>
        <a:xfrm>
          <a:off x="13271500" y="66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15925</xdr:rowOff>
    </xdr:from>
    <xdr:to>
      <xdr:col>72</xdr:col>
      <xdr:colOff>73025</xdr:colOff>
      <xdr:row>34</xdr:row>
      <xdr:rowOff>117637</xdr:rowOff>
    </xdr:to>
    <xdr:cxnSp macro="">
      <xdr:nvCxnSpPr>
        <xdr:cNvPr id="148" name="直線コネクタ 147"/>
        <xdr:cNvCxnSpPr/>
      </xdr:nvCxnSpPr>
      <xdr:spPr>
        <a:xfrm flipV="1">
          <a:off x="13322300" y="6616750"/>
          <a:ext cx="762000" cy="1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96753</xdr:rowOff>
    </xdr:from>
    <xdr:to>
      <xdr:col>64</xdr:col>
      <xdr:colOff>123825</xdr:colOff>
      <xdr:row>34</xdr:row>
      <xdr:rowOff>26903</xdr:rowOff>
    </xdr:to>
    <xdr:sp macro="" textlink="">
      <xdr:nvSpPr>
        <xdr:cNvPr id="149" name="楕円 148"/>
        <xdr:cNvSpPr/>
      </xdr:nvSpPr>
      <xdr:spPr>
        <a:xfrm>
          <a:off x="12509500" y="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147553</xdr:rowOff>
    </xdr:from>
    <xdr:to>
      <xdr:col>68</xdr:col>
      <xdr:colOff>73025</xdr:colOff>
      <xdr:row>34</xdr:row>
      <xdr:rowOff>117637</xdr:rowOff>
    </xdr:to>
    <xdr:cxnSp macro="">
      <xdr:nvCxnSpPr>
        <xdr:cNvPr id="150" name="直線コネクタ 149"/>
        <xdr:cNvCxnSpPr/>
      </xdr:nvCxnSpPr>
      <xdr:spPr>
        <a:xfrm>
          <a:off x="12560300" y="6576928"/>
          <a:ext cx="762000" cy="1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105989</xdr:rowOff>
    </xdr:from>
    <xdr:to>
      <xdr:col>60</xdr:col>
      <xdr:colOff>123825</xdr:colOff>
      <xdr:row>34</xdr:row>
      <xdr:rowOff>36139</xdr:rowOff>
    </xdr:to>
    <xdr:sp macro="" textlink="">
      <xdr:nvSpPr>
        <xdr:cNvPr id="151" name="楕円 150"/>
        <xdr:cNvSpPr/>
      </xdr:nvSpPr>
      <xdr:spPr>
        <a:xfrm>
          <a:off x="11747500" y="65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147553</xdr:rowOff>
    </xdr:from>
    <xdr:to>
      <xdr:col>64</xdr:col>
      <xdr:colOff>73025</xdr:colOff>
      <xdr:row>33</xdr:row>
      <xdr:rowOff>156789</xdr:rowOff>
    </xdr:to>
    <xdr:cxnSp macro="">
      <xdr:nvCxnSpPr>
        <xdr:cNvPr id="152" name="直線コネクタ 151"/>
        <xdr:cNvCxnSpPr/>
      </xdr:nvCxnSpPr>
      <xdr:spPr>
        <a:xfrm flipV="1">
          <a:off x="11798300" y="6576928"/>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3" name="n_1aveValue債務償還比率"/>
        <xdr:cNvSpPr txBox="1"/>
      </xdr:nvSpPr>
      <xdr:spPr>
        <a:xfrm>
          <a:off x="138367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89517</xdr:rowOff>
    </xdr:from>
    <xdr:ext cx="469744" cy="259045"/>
    <xdr:sp macro="" textlink="">
      <xdr:nvSpPr>
        <xdr:cNvPr id="154" name="n_2aveValue債務償還比率"/>
        <xdr:cNvSpPr txBox="1"/>
      </xdr:nvSpPr>
      <xdr:spPr>
        <a:xfrm>
          <a:off x="130874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57852</xdr:rowOff>
    </xdr:from>
    <xdr:ext cx="560923" cy="259045"/>
    <xdr:sp macro="" textlink="">
      <xdr:nvSpPr>
        <xdr:cNvPr id="157" name="n_1mainValue債務償還比率"/>
        <xdr:cNvSpPr txBox="1"/>
      </xdr:nvSpPr>
      <xdr:spPr>
        <a:xfrm>
          <a:off x="13791138" y="66586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159564</xdr:rowOff>
    </xdr:from>
    <xdr:ext cx="560923" cy="259045"/>
    <xdr:sp macro="" textlink="">
      <xdr:nvSpPr>
        <xdr:cNvPr id="158" name="n_2mainValue債務償還比率"/>
        <xdr:cNvSpPr txBox="1"/>
      </xdr:nvSpPr>
      <xdr:spPr>
        <a:xfrm>
          <a:off x="13041838" y="67603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18030</xdr:rowOff>
    </xdr:from>
    <xdr:ext cx="560923" cy="259045"/>
    <xdr:sp macro="" textlink="">
      <xdr:nvSpPr>
        <xdr:cNvPr id="159" name="n_3mainValue債務償還比率"/>
        <xdr:cNvSpPr txBox="1"/>
      </xdr:nvSpPr>
      <xdr:spPr>
        <a:xfrm>
          <a:off x="12279838" y="66188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27266</xdr:rowOff>
    </xdr:from>
    <xdr:ext cx="560923" cy="259045"/>
    <xdr:sp macro="" textlink="">
      <xdr:nvSpPr>
        <xdr:cNvPr id="160" name="n_4mainValue債務償還比率"/>
        <xdr:cNvSpPr txBox="1"/>
      </xdr:nvSpPr>
      <xdr:spPr>
        <a:xfrm>
          <a:off x="11517838" y="66280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362,662
359,108
208.85
175,561,963
169,535,769
2,418,846
84,531,825
193,034,881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1" name="楕円 70"/>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72" name="【道路】&#10;有形固定資産減価償却率該当値テキスト"/>
        <xdr:cNvSpPr txBox="1"/>
      </xdr:nvSpPr>
      <xdr:spPr>
        <a:xfrm>
          <a:off x="4673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3" name="楕円 72"/>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110490</xdr:rowOff>
    </xdr:to>
    <xdr:cxnSp macro="">
      <xdr:nvCxnSpPr>
        <xdr:cNvPr id="74" name="直線コネクタ 73"/>
        <xdr:cNvCxnSpPr/>
      </xdr:nvCxnSpPr>
      <xdr:spPr>
        <a:xfrm>
          <a:off x="3797300" y="62392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5" name="楕円 74"/>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67056</xdr:rowOff>
    </xdr:to>
    <xdr:cxnSp macro="">
      <xdr:nvCxnSpPr>
        <xdr:cNvPr id="76" name="直線コネクタ 75"/>
        <xdr:cNvCxnSpPr/>
      </xdr:nvCxnSpPr>
      <xdr:spPr>
        <a:xfrm>
          <a:off x="2908300" y="6202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109982</xdr:rowOff>
    </xdr:from>
    <xdr:to>
      <xdr:col>10</xdr:col>
      <xdr:colOff>165100</xdr:colOff>
      <xdr:row>36</xdr:row>
      <xdr:rowOff>40132</xdr:rowOff>
    </xdr:to>
    <xdr:sp macro="" textlink="">
      <xdr:nvSpPr>
        <xdr:cNvPr id="77" name="楕円 76"/>
        <xdr:cNvSpPr/>
      </xdr:nvSpPr>
      <xdr:spPr>
        <a:xfrm>
          <a:off x="1968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160782</xdr:rowOff>
    </xdr:from>
    <xdr:to>
      <xdr:col>15</xdr:col>
      <xdr:colOff>50800</xdr:colOff>
      <xdr:row>36</xdr:row>
      <xdr:rowOff>30480</xdr:rowOff>
    </xdr:to>
    <xdr:cxnSp macro="">
      <xdr:nvCxnSpPr>
        <xdr:cNvPr id="78" name="直線コネクタ 77"/>
        <xdr:cNvCxnSpPr/>
      </xdr:nvCxnSpPr>
      <xdr:spPr>
        <a:xfrm>
          <a:off x="2019300" y="6161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66548</xdr:rowOff>
    </xdr:from>
    <xdr:to>
      <xdr:col>6</xdr:col>
      <xdr:colOff>38100</xdr:colOff>
      <xdr:row>35</xdr:row>
      <xdr:rowOff>168148</xdr:rowOff>
    </xdr:to>
    <xdr:sp macro="" textlink="">
      <xdr:nvSpPr>
        <xdr:cNvPr id="79" name="楕円 78"/>
        <xdr:cNvSpPr/>
      </xdr:nvSpPr>
      <xdr:spPr>
        <a:xfrm>
          <a:off x="1079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117348</xdr:rowOff>
    </xdr:from>
    <xdr:to>
      <xdr:col>10</xdr:col>
      <xdr:colOff>114300</xdr:colOff>
      <xdr:row>35</xdr:row>
      <xdr:rowOff>160782</xdr:rowOff>
    </xdr:to>
    <xdr:cxnSp macro="">
      <xdr:nvCxnSpPr>
        <xdr:cNvPr id="80" name="直線コネクタ 79"/>
        <xdr:cNvCxnSpPr/>
      </xdr:nvCxnSpPr>
      <xdr:spPr>
        <a:xfrm>
          <a:off x="1130300" y="61180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5" name="n_1mainValue【道路】&#10;有形固定資産減価償却率"/>
        <xdr:cNvSpPr txBox="1"/>
      </xdr:nvSpPr>
      <xdr:spPr>
        <a:xfrm>
          <a:off x="35820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6" name="n_2mainValue【道路】&#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56659</xdr:rowOff>
    </xdr:from>
    <xdr:ext cx="405111" cy="259045"/>
    <xdr:sp macro="" textlink="">
      <xdr:nvSpPr>
        <xdr:cNvPr id="87" name="n_3mainValue【道路】&#10;有形固定資産減価償却率"/>
        <xdr:cNvSpPr txBox="1"/>
      </xdr:nvSpPr>
      <xdr:spPr>
        <a:xfrm>
          <a:off x="1816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13225</xdr:rowOff>
    </xdr:from>
    <xdr:ext cx="405111" cy="259045"/>
    <xdr:sp macro="" textlink="">
      <xdr:nvSpPr>
        <xdr:cNvPr id="88" name="n_4mainValue【道路】&#10;有形固定資産減価償却率"/>
        <xdr:cNvSpPr txBox="1"/>
      </xdr:nvSpPr>
      <xdr:spPr>
        <a:xfrm>
          <a:off x="927744"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112725</xdr:rowOff>
    </xdr:from>
    <xdr:to>
      <xdr:col>55</xdr:col>
      <xdr:colOff>50800</xdr:colOff>
      <xdr:row>42</xdr:row>
      <xdr:rowOff>42875</xdr:rowOff>
    </xdr:to>
    <xdr:sp macro="" textlink="">
      <xdr:nvSpPr>
        <xdr:cNvPr id="128" name="楕円 127"/>
        <xdr:cNvSpPr/>
      </xdr:nvSpPr>
      <xdr:spPr>
        <a:xfrm>
          <a:off x="10426700" y="71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113474</xdr:rowOff>
    </xdr:from>
    <xdr:to>
      <xdr:col>50</xdr:col>
      <xdr:colOff>165100</xdr:colOff>
      <xdr:row>42</xdr:row>
      <xdr:rowOff>43624</xdr:rowOff>
    </xdr:to>
    <xdr:sp macro="" textlink="">
      <xdr:nvSpPr>
        <xdr:cNvPr id="130" name="楕円 129"/>
        <xdr:cNvSpPr/>
      </xdr:nvSpPr>
      <xdr:spPr>
        <a:xfrm>
          <a:off x="9588500" y="71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163525</xdr:rowOff>
    </xdr:from>
    <xdr:to>
      <xdr:col>55</xdr:col>
      <xdr:colOff>0</xdr:colOff>
      <xdr:row>41</xdr:row>
      <xdr:rowOff>164274</xdr:rowOff>
    </xdr:to>
    <xdr:cxnSp macro="">
      <xdr:nvCxnSpPr>
        <xdr:cNvPr id="131" name="直線コネクタ 130"/>
        <xdr:cNvCxnSpPr/>
      </xdr:nvCxnSpPr>
      <xdr:spPr>
        <a:xfrm flipV="1">
          <a:off x="9639300" y="7192975"/>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114326</xdr:rowOff>
    </xdr:from>
    <xdr:to>
      <xdr:col>46</xdr:col>
      <xdr:colOff>38100</xdr:colOff>
      <xdr:row>42</xdr:row>
      <xdr:rowOff>44476</xdr:rowOff>
    </xdr:to>
    <xdr:sp macro="" textlink="">
      <xdr:nvSpPr>
        <xdr:cNvPr id="132" name="楕円 131"/>
        <xdr:cNvSpPr/>
      </xdr:nvSpPr>
      <xdr:spPr>
        <a:xfrm>
          <a:off x="8699500" y="71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164274</xdr:rowOff>
    </xdr:from>
    <xdr:to>
      <xdr:col>50</xdr:col>
      <xdr:colOff>114300</xdr:colOff>
      <xdr:row>41</xdr:row>
      <xdr:rowOff>165126</xdr:rowOff>
    </xdr:to>
    <xdr:cxnSp macro="">
      <xdr:nvCxnSpPr>
        <xdr:cNvPr id="133" name="直線コネクタ 132"/>
        <xdr:cNvCxnSpPr/>
      </xdr:nvCxnSpPr>
      <xdr:spPr>
        <a:xfrm flipV="1">
          <a:off x="8750300" y="7193724"/>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114833</xdr:rowOff>
    </xdr:from>
    <xdr:to>
      <xdr:col>41</xdr:col>
      <xdr:colOff>101600</xdr:colOff>
      <xdr:row>42</xdr:row>
      <xdr:rowOff>44983</xdr:rowOff>
    </xdr:to>
    <xdr:sp macro="" textlink="">
      <xdr:nvSpPr>
        <xdr:cNvPr id="134" name="楕円 133"/>
        <xdr:cNvSpPr/>
      </xdr:nvSpPr>
      <xdr:spPr>
        <a:xfrm>
          <a:off x="7810500" y="71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165126</xdr:rowOff>
    </xdr:from>
    <xdr:to>
      <xdr:col>45</xdr:col>
      <xdr:colOff>177800</xdr:colOff>
      <xdr:row>41</xdr:row>
      <xdr:rowOff>165633</xdr:rowOff>
    </xdr:to>
    <xdr:cxnSp macro="">
      <xdr:nvCxnSpPr>
        <xdr:cNvPr id="135" name="直線コネクタ 134"/>
        <xdr:cNvCxnSpPr/>
      </xdr:nvCxnSpPr>
      <xdr:spPr>
        <a:xfrm flipV="1">
          <a:off x="7861300" y="7194576"/>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124346</xdr:rowOff>
    </xdr:from>
    <xdr:to>
      <xdr:col>36</xdr:col>
      <xdr:colOff>165100</xdr:colOff>
      <xdr:row>41</xdr:row>
      <xdr:rowOff>54496</xdr:rowOff>
    </xdr:to>
    <xdr:sp macro="" textlink="">
      <xdr:nvSpPr>
        <xdr:cNvPr id="136" name="楕円 135"/>
        <xdr:cNvSpPr/>
      </xdr:nvSpPr>
      <xdr:spPr>
        <a:xfrm>
          <a:off x="6921500" y="69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3696</xdr:rowOff>
    </xdr:from>
    <xdr:to>
      <xdr:col>41</xdr:col>
      <xdr:colOff>50800</xdr:colOff>
      <xdr:row>41</xdr:row>
      <xdr:rowOff>165633</xdr:rowOff>
    </xdr:to>
    <xdr:cxnSp macro="">
      <xdr:nvCxnSpPr>
        <xdr:cNvPr id="137" name="直線コネクタ 136"/>
        <xdr:cNvCxnSpPr/>
      </xdr:nvCxnSpPr>
      <xdr:spPr>
        <a:xfrm>
          <a:off x="6972300" y="7033146"/>
          <a:ext cx="889000" cy="1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34751</xdr:rowOff>
    </xdr:from>
    <xdr:ext cx="469744" cy="259045"/>
    <xdr:sp macro="" textlink="">
      <xdr:nvSpPr>
        <xdr:cNvPr id="142" name="n_1mainValue【道路】&#10;一人当たり延長"/>
        <xdr:cNvSpPr txBox="1"/>
      </xdr:nvSpPr>
      <xdr:spPr>
        <a:xfrm>
          <a:off x="9391727" y="72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35603</xdr:rowOff>
    </xdr:from>
    <xdr:ext cx="469744" cy="259045"/>
    <xdr:sp macro="" textlink="">
      <xdr:nvSpPr>
        <xdr:cNvPr id="143" name="n_2mainValue【道路】&#10;一人当たり延長"/>
        <xdr:cNvSpPr txBox="1"/>
      </xdr:nvSpPr>
      <xdr:spPr>
        <a:xfrm>
          <a:off x="8515427" y="72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36110</xdr:rowOff>
    </xdr:from>
    <xdr:ext cx="469744" cy="259045"/>
    <xdr:sp macro="" textlink="">
      <xdr:nvSpPr>
        <xdr:cNvPr id="144" name="n_3mainValue【道路】&#10;一人当たり延長"/>
        <xdr:cNvSpPr txBox="1"/>
      </xdr:nvSpPr>
      <xdr:spPr>
        <a:xfrm>
          <a:off x="7626427" y="72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71023</xdr:rowOff>
    </xdr:from>
    <xdr:ext cx="534377" cy="259045"/>
    <xdr:sp macro="" textlink="">
      <xdr:nvSpPr>
        <xdr:cNvPr id="145" name="n_4mainValue【道路】&#10;一人当たり延長"/>
        <xdr:cNvSpPr txBox="1"/>
      </xdr:nvSpPr>
      <xdr:spPr>
        <a:xfrm>
          <a:off x="6705111" y="67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87" name="楕円 186"/>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88" name="【橋りょう・トンネ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189" name="楕円 188"/>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78377</xdr:rowOff>
    </xdr:to>
    <xdr:cxnSp macro="">
      <xdr:nvCxnSpPr>
        <xdr:cNvPr id="190" name="直線コネクタ 189"/>
        <xdr:cNvCxnSpPr/>
      </xdr:nvCxnSpPr>
      <xdr:spPr>
        <a:xfrm flipV="1">
          <a:off x="3797300" y="106854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1" name="楕円 190"/>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78377</xdr:rowOff>
    </xdr:to>
    <xdr:cxnSp macro="">
      <xdr:nvCxnSpPr>
        <xdr:cNvPr id="192" name="直線コネクタ 191"/>
        <xdr:cNvCxnSpPr/>
      </xdr:nvCxnSpPr>
      <xdr:spPr>
        <a:xfrm>
          <a:off x="2908300" y="106870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150041</xdr:rowOff>
    </xdr:from>
    <xdr:to>
      <xdr:col>10</xdr:col>
      <xdr:colOff>165100</xdr:colOff>
      <xdr:row>62</xdr:row>
      <xdr:rowOff>80191</xdr:rowOff>
    </xdr:to>
    <xdr:sp macro="" textlink="">
      <xdr:nvSpPr>
        <xdr:cNvPr id="193" name="楕円 192"/>
        <xdr:cNvSpPr/>
      </xdr:nvSpPr>
      <xdr:spPr>
        <a:xfrm>
          <a:off x="1968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29391</xdr:rowOff>
    </xdr:from>
    <xdr:to>
      <xdr:col>15</xdr:col>
      <xdr:colOff>50800</xdr:colOff>
      <xdr:row>62</xdr:row>
      <xdr:rowOff>57150</xdr:rowOff>
    </xdr:to>
    <xdr:cxnSp macro="">
      <xdr:nvCxnSpPr>
        <xdr:cNvPr id="194" name="直線コネクタ 193"/>
        <xdr:cNvCxnSpPr/>
      </xdr:nvCxnSpPr>
      <xdr:spPr>
        <a:xfrm>
          <a:off x="2019300" y="10659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127181</xdr:rowOff>
    </xdr:from>
    <xdr:to>
      <xdr:col>6</xdr:col>
      <xdr:colOff>38100</xdr:colOff>
      <xdr:row>62</xdr:row>
      <xdr:rowOff>57331</xdr:rowOff>
    </xdr:to>
    <xdr:sp macro="" textlink="">
      <xdr:nvSpPr>
        <xdr:cNvPr id="195" name="楕円 194"/>
        <xdr:cNvSpPr/>
      </xdr:nvSpPr>
      <xdr:spPr>
        <a:xfrm>
          <a:off x="1079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xdr:rowOff>
    </xdr:from>
    <xdr:to>
      <xdr:col>10</xdr:col>
      <xdr:colOff>114300</xdr:colOff>
      <xdr:row>62</xdr:row>
      <xdr:rowOff>29391</xdr:rowOff>
    </xdr:to>
    <xdr:cxnSp macro="">
      <xdr:nvCxnSpPr>
        <xdr:cNvPr id="196" name="直線コネクタ 195"/>
        <xdr:cNvCxnSpPr/>
      </xdr:nvCxnSpPr>
      <xdr:spPr>
        <a:xfrm>
          <a:off x="1130300" y="106364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201" name="n_1mainValue【橋りょう・トンネル】&#10;有形固定資産減価償却率"/>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2" name="n_2mainValue【橋りょう・トンネル】&#10;有形固定資産減価償却率"/>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71318</xdr:rowOff>
    </xdr:from>
    <xdr:ext cx="405111" cy="259045"/>
    <xdr:sp macro="" textlink="">
      <xdr:nvSpPr>
        <xdr:cNvPr id="203" name="n_3mainValue【橋りょう・トンネル】&#10;有形固定資産減価償却率"/>
        <xdr:cNvSpPr txBox="1"/>
      </xdr:nvSpPr>
      <xdr:spPr>
        <a:xfrm>
          <a:off x="1816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48458</xdr:rowOff>
    </xdr:from>
    <xdr:ext cx="405111" cy="259045"/>
    <xdr:sp macro="" textlink="">
      <xdr:nvSpPr>
        <xdr:cNvPr id="204" name="n_4mainValue【橋りょう・トンネル】&#10;有形固定資産減価償却率"/>
        <xdr:cNvSpPr txBox="1"/>
      </xdr:nvSpPr>
      <xdr:spPr>
        <a:xfrm>
          <a:off x="927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487</xdr:rowOff>
    </xdr:from>
    <xdr:to>
      <xdr:col>55</xdr:col>
      <xdr:colOff>50800</xdr:colOff>
      <xdr:row>62</xdr:row>
      <xdr:rowOff>102087</xdr:rowOff>
    </xdr:to>
    <xdr:sp macro="" textlink="">
      <xdr:nvSpPr>
        <xdr:cNvPr id="244" name="楕円 243"/>
        <xdr:cNvSpPr/>
      </xdr:nvSpPr>
      <xdr:spPr>
        <a:xfrm>
          <a:off x="10426700" y="1063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150364</xdr:rowOff>
    </xdr:from>
    <xdr:ext cx="534377" cy="259045"/>
    <xdr:sp macro="" textlink="">
      <xdr:nvSpPr>
        <xdr:cNvPr id="245" name="【橋りょう・トンネル】&#10;一人当たり有形固定資産（償却資産）額該当値テキスト"/>
        <xdr:cNvSpPr txBox="1"/>
      </xdr:nvSpPr>
      <xdr:spPr>
        <a:xfrm>
          <a:off x="10515600" y="1060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16363</xdr:rowOff>
    </xdr:from>
    <xdr:to>
      <xdr:col>50</xdr:col>
      <xdr:colOff>165100</xdr:colOff>
      <xdr:row>62</xdr:row>
      <xdr:rowOff>117963</xdr:rowOff>
    </xdr:to>
    <xdr:sp macro="" textlink="">
      <xdr:nvSpPr>
        <xdr:cNvPr id="246" name="楕円 245"/>
        <xdr:cNvSpPr/>
      </xdr:nvSpPr>
      <xdr:spPr>
        <a:xfrm>
          <a:off x="9588500" y="106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51287</xdr:rowOff>
    </xdr:from>
    <xdr:to>
      <xdr:col>55</xdr:col>
      <xdr:colOff>0</xdr:colOff>
      <xdr:row>62</xdr:row>
      <xdr:rowOff>67163</xdr:rowOff>
    </xdr:to>
    <xdr:cxnSp macro="">
      <xdr:nvCxnSpPr>
        <xdr:cNvPr id="247" name="直線コネクタ 246"/>
        <xdr:cNvCxnSpPr/>
      </xdr:nvCxnSpPr>
      <xdr:spPr>
        <a:xfrm flipV="1">
          <a:off x="9639300" y="10681187"/>
          <a:ext cx="838200" cy="1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19601</xdr:rowOff>
    </xdr:from>
    <xdr:to>
      <xdr:col>46</xdr:col>
      <xdr:colOff>38100</xdr:colOff>
      <xdr:row>62</xdr:row>
      <xdr:rowOff>121201</xdr:rowOff>
    </xdr:to>
    <xdr:sp macro="" textlink="">
      <xdr:nvSpPr>
        <xdr:cNvPr id="248" name="楕円 247"/>
        <xdr:cNvSpPr/>
      </xdr:nvSpPr>
      <xdr:spPr>
        <a:xfrm>
          <a:off x="8699500" y="106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67163</xdr:rowOff>
    </xdr:from>
    <xdr:to>
      <xdr:col>50</xdr:col>
      <xdr:colOff>114300</xdr:colOff>
      <xdr:row>62</xdr:row>
      <xdr:rowOff>70401</xdr:rowOff>
    </xdr:to>
    <xdr:cxnSp macro="">
      <xdr:nvCxnSpPr>
        <xdr:cNvPr id="249" name="直線コネクタ 248"/>
        <xdr:cNvCxnSpPr/>
      </xdr:nvCxnSpPr>
      <xdr:spPr>
        <a:xfrm flipV="1">
          <a:off x="8750300" y="1069706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21411</xdr:rowOff>
    </xdr:from>
    <xdr:to>
      <xdr:col>41</xdr:col>
      <xdr:colOff>101600</xdr:colOff>
      <xdr:row>62</xdr:row>
      <xdr:rowOff>123011</xdr:rowOff>
    </xdr:to>
    <xdr:sp macro="" textlink="">
      <xdr:nvSpPr>
        <xdr:cNvPr id="250" name="楕円 249"/>
        <xdr:cNvSpPr/>
      </xdr:nvSpPr>
      <xdr:spPr>
        <a:xfrm>
          <a:off x="7810500" y="106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70401</xdr:rowOff>
    </xdr:from>
    <xdr:to>
      <xdr:col>45</xdr:col>
      <xdr:colOff>177800</xdr:colOff>
      <xdr:row>62</xdr:row>
      <xdr:rowOff>72211</xdr:rowOff>
    </xdr:to>
    <xdr:cxnSp macro="">
      <xdr:nvCxnSpPr>
        <xdr:cNvPr id="251" name="直線コネクタ 250"/>
        <xdr:cNvCxnSpPr/>
      </xdr:nvCxnSpPr>
      <xdr:spPr>
        <a:xfrm flipV="1">
          <a:off x="7861300" y="1070030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24623</xdr:rowOff>
    </xdr:from>
    <xdr:to>
      <xdr:col>36</xdr:col>
      <xdr:colOff>165100</xdr:colOff>
      <xdr:row>62</xdr:row>
      <xdr:rowOff>126223</xdr:rowOff>
    </xdr:to>
    <xdr:sp macro="" textlink="">
      <xdr:nvSpPr>
        <xdr:cNvPr id="252" name="楕円 251"/>
        <xdr:cNvSpPr/>
      </xdr:nvSpPr>
      <xdr:spPr>
        <a:xfrm>
          <a:off x="6921500" y="106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72211</xdr:rowOff>
    </xdr:from>
    <xdr:to>
      <xdr:col>41</xdr:col>
      <xdr:colOff>50800</xdr:colOff>
      <xdr:row>62</xdr:row>
      <xdr:rowOff>75423</xdr:rowOff>
    </xdr:to>
    <xdr:cxnSp macro="">
      <xdr:nvCxnSpPr>
        <xdr:cNvPr id="253" name="直線コネクタ 252"/>
        <xdr:cNvCxnSpPr/>
      </xdr:nvCxnSpPr>
      <xdr:spPr>
        <a:xfrm flipV="1">
          <a:off x="6972300" y="10702111"/>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109090</xdr:rowOff>
    </xdr:from>
    <xdr:ext cx="534377" cy="259045"/>
    <xdr:sp macro="" textlink="">
      <xdr:nvSpPr>
        <xdr:cNvPr id="258" name="n_1mainValue【橋りょう・トンネル】&#10;一人当たり有形固定資産（償却資産）額"/>
        <xdr:cNvSpPr txBox="1"/>
      </xdr:nvSpPr>
      <xdr:spPr>
        <a:xfrm>
          <a:off x="9359411" y="1073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112328</xdr:rowOff>
    </xdr:from>
    <xdr:ext cx="534377" cy="259045"/>
    <xdr:sp macro="" textlink="">
      <xdr:nvSpPr>
        <xdr:cNvPr id="259" name="n_2mainValue【橋りょう・トンネル】&#10;一人当たり有形固定資産（償却資産）額"/>
        <xdr:cNvSpPr txBox="1"/>
      </xdr:nvSpPr>
      <xdr:spPr>
        <a:xfrm>
          <a:off x="8483111" y="107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114138</xdr:rowOff>
    </xdr:from>
    <xdr:ext cx="534377" cy="259045"/>
    <xdr:sp macro="" textlink="">
      <xdr:nvSpPr>
        <xdr:cNvPr id="260" name="n_3mainValue【橋りょう・トンネル】&#10;一人当たり有形固定資産（償却資産）額"/>
        <xdr:cNvSpPr txBox="1"/>
      </xdr:nvSpPr>
      <xdr:spPr>
        <a:xfrm>
          <a:off x="7594111" y="107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117350</xdr:rowOff>
    </xdr:from>
    <xdr:ext cx="534377" cy="259045"/>
    <xdr:sp macro="" textlink="">
      <xdr:nvSpPr>
        <xdr:cNvPr id="261" name="n_4mainValue【橋りょう・トンネル】&#10;一人当たり有形固定資産（償却資産）額"/>
        <xdr:cNvSpPr txBox="1"/>
      </xdr:nvSpPr>
      <xdr:spPr>
        <a:xfrm>
          <a:off x="6705111" y="107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34652</xdr:rowOff>
    </xdr:from>
    <xdr:to>
      <xdr:col>24</xdr:col>
      <xdr:colOff>114300</xdr:colOff>
      <xdr:row>83</xdr:row>
      <xdr:rowOff>136252</xdr:rowOff>
    </xdr:to>
    <xdr:sp macro="" textlink="">
      <xdr:nvSpPr>
        <xdr:cNvPr id="304" name="楕円 303"/>
        <xdr:cNvSpPr/>
      </xdr:nvSpPr>
      <xdr:spPr>
        <a:xfrm>
          <a:off x="45847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13079</xdr:rowOff>
    </xdr:from>
    <xdr:ext cx="405111" cy="259045"/>
    <xdr:sp macro="" textlink="">
      <xdr:nvSpPr>
        <xdr:cNvPr id="305" name="【公営住宅】&#10;有形固定資産減価償却率該当値テキスト"/>
        <xdr:cNvSpPr txBox="1"/>
      </xdr:nvSpPr>
      <xdr:spPr>
        <a:xfrm>
          <a:off x="4673600"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153851</xdr:rowOff>
    </xdr:from>
    <xdr:to>
      <xdr:col>20</xdr:col>
      <xdr:colOff>38100</xdr:colOff>
      <xdr:row>83</xdr:row>
      <xdr:rowOff>84001</xdr:rowOff>
    </xdr:to>
    <xdr:sp macro="" textlink="">
      <xdr:nvSpPr>
        <xdr:cNvPr id="306" name="楕円 305"/>
        <xdr:cNvSpPr/>
      </xdr:nvSpPr>
      <xdr:spPr>
        <a:xfrm>
          <a:off x="3746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33201</xdr:rowOff>
    </xdr:from>
    <xdr:to>
      <xdr:col>24</xdr:col>
      <xdr:colOff>63500</xdr:colOff>
      <xdr:row>83</xdr:row>
      <xdr:rowOff>85452</xdr:rowOff>
    </xdr:to>
    <xdr:cxnSp macro="">
      <xdr:nvCxnSpPr>
        <xdr:cNvPr id="307" name="直線コネクタ 306"/>
        <xdr:cNvCxnSpPr/>
      </xdr:nvCxnSpPr>
      <xdr:spPr>
        <a:xfrm>
          <a:off x="3797300" y="142635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114663</xdr:rowOff>
    </xdr:from>
    <xdr:to>
      <xdr:col>15</xdr:col>
      <xdr:colOff>101600</xdr:colOff>
      <xdr:row>83</xdr:row>
      <xdr:rowOff>44813</xdr:rowOff>
    </xdr:to>
    <xdr:sp macro="" textlink="">
      <xdr:nvSpPr>
        <xdr:cNvPr id="308" name="楕円 307"/>
        <xdr:cNvSpPr/>
      </xdr:nvSpPr>
      <xdr:spPr>
        <a:xfrm>
          <a:off x="2857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165463</xdr:rowOff>
    </xdr:from>
    <xdr:to>
      <xdr:col>19</xdr:col>
      <xdr:colOff>177800</xdr:colOff>
      <xdr:row>83</xdr:row>
      <xdr:rowOff>33201</xdr:rowOff>
    </xdr:to>
    <xdr:cxnSp macro="">
      <xdr:nvCxnSpPr>
        <xdr:cNvPr id="309" name="直線コネクタ 308"/>
        <xdr:cNvCxnSpPr/>
      </xdr:nvCxnSpPr>
      <xdr:spPr>
        <a:xfrm>
          <a:off x="2908300" y="14224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31387</xdr:rowOff>
    </xdr:from>
    <xdr:to>
      <xdr:col>10</xdr:col>
      <xdr:colOff>165100</xdr:colOff>
      <xdr:row>83</xdr:row>
      <xdr:rowOff>132987</xdr:rowOff>
    </xdr:to>
    <xdr:sp macro="" textlink="">
      <xdr:nvSpPr>
        <xdr:cNvPr id="310" name="楕円 309"/>
        <xdr:cNvSpPr/>
      </xdr:nvSpPr>
      <xdr:spPr>
        <a:xfrm>
          <a:off x="1968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165463</xdr:rowOff>
    </xdr:from>
    <xdr:to>
      <xdr:col>15</xdr:col>
      <xdr:colOff>50800</xdr:colOff>
      <xdr:row>83</xdr:row>
      <xdr:rowOff>82187</xdr:rowOff>
    </xdr:to>
    <xdr:cxnSp macro="">
      <xdr:nvCxnSpPr>
        <xdr:cNvPr id="311" name="直線コネクタ 310"/>
        <xdr:cNvCxnSpPr/>
      </xdr:nvCxnSpPr>
      <xdr:spPr>
        <a:xfrm flipV="1">
          <a:off x="2019300" y="1422436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312" name="楕円 311"/>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82187</xdr:rowOff>
    </xdr:to>
    <xdr:cxnSp macro="">
      <xdr:nvCxnSpPr>
        <xdr:cNvPr id="313" name="直線コネクタ 312"/>
        <xdr:cNvCxnSpPr/>
      </xdr:nvCxnSpPr>
      <xdr:spPr>
        <a:xfrm>
          <a:off x="1130300" y="142602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75128</xdr:rowOff>
    </xdr:from>
    <xdr:ext cx="405111" cy="259045"/>
    <xdr:sp macro="" textlink="">
      <xdr:nvSpPr>
        <xdr:cNvPr id="318" name="n_1mainValue【公営住宅】&#10;有形固定資産減価償却率"/>
        <xdr:cNvSpPr txBox="1"/>
      </xdr:nvSpPr>
      <xdr:spPr>
        <a:xfrm>
          <a:off x="3582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9" name="n_2mainValue【公営住宅】&#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124114</xdr:rowOff>
    </xdr:from>
    <xdr:ext cx="405111" cy="259045"/>
    <xdr:sp macro="" textlink="">
      <xdr:nvSpPr>
        <xdr:cNvPr id="320" name="n_3mainValue【公営住宅】&#10;有形固定資産減価償却率"/>
        <xdr:cNvSpPr txBox="1"/>
      </xdr:nvSpPr>
      <xdr:spPr>
        <a:xfrm>
          <a:off x="1816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321" name="n_4mainValue【公営住宅】&#10;有形固定資産減価償却率"/>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122174</xdr:rowOff>
    </xdr:from>
    <xdr:to>
      <xdr:col>55</xdr:col>
      <xdr:colOff>50800</xdr:colOff>
      <xdr:row>82</xdr:row>
      <xdr:rowOff>52324</xdr:rowOff>
    </xdr:to>
    <xdr:sp macro="" textlink="">
      <xdr:nvSpPr>
        <xdr:cNvPr id="361" name="楕円 360"/>
        <xdr:cNvSpPr/>
      </xdr:nvSpPr>
      <xdr:spPr>
        <a:xfrm>
          <a:off x="10426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145051</xdr:rowOff>
    </xdr:from>
    <xdr:ext cx="469744" cy="259045"/>
    <xdr:sp macro="" textlink="">
      <xdr:nvSpPr>
        <xdr:cNvPr id="362" name="【公営住宅】&#10;一人当たり面積該当値テキスト"/>
        <xdr:cNvSpPr txBox="1"/>
      </xdr:nvSpPr>
      <xdr:spPr>
        <a:xfrm>
          <a:off x="10515600" y="138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108458</xdr:rowOff>
    </xdr:from>
    <xdr:to>
      <xdr:col>50</xdr:col>
      <xdr:colOff>165100</xdr:colOff>
      <xdr:row>82</xdr:row>
      <xdr:rowOff>38608</xdr:rowOff>
    </xdr:to>
    <xdr:sp macro="" textlink="">
      <xdr:nvSpPr>
        <xdr:cNvPr id="363" name="楕円 362"/>
        <xdr:cNvSpPr/>
      </xdr:nvSpPr>
      <xdr:spPr>
        <a:xfrm>
          <a:off x="9588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159258</xdr:rowOff>
    </xdr:from>
    <xdr:to>
      <xdr:col>55</xdr:col>
      <xdr:colOff>0</xdr:colOff>
      <xdr:row>82</xdr:row>
      <xdr:rowOff>1524</xdr:rowOff>
    </xdr:to>
    <xdr:cxnSp macro="">
      <xdr:nvCxnSpPr>
        <xdr:cNvPr id="364" name="直線コネクタ 363"/>
        <xdr:cNvCxnSpPr/>
      </xdr:nvCxnSpPr>
      <xdr:spPr>
        <a:xfrm>
          <a:off x="9639300" y="140467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112268</xdr:rowOff>
    </xdr:from>
    <xdr:to>
      <xdr:col>46</xdr:col>
      <xdr:colOff>38100</xdr:colOff>
      <xdr:row>82</xdr:row>
      <xdr:rowOff>42418</xdr:rowOff>
    </xdr:to>
    <xdr:sp macro="" textlink="">
      <xdr:nvSpPr>
        <xdr:cNvPr id="365" name="楕円 364"/>
        <xdr:cNvSpPr/>
      </xdr:nvSpPr>
      <xdr:spPr>
        <a:xfrm>
          <a:off x="8699500" y="139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159258</xdr:rowOff>
    </xdr:from>
    <xdr:to>
      <xdr:col>50</xdr:col>
      <xdr:colOff>114300</xdr:colOff>
      <xdr:row>81</xdr:row>
      <xdr:rowOff>163068</xdr:rowOff>
    </xdr:to>
    <xdr:cxnSp macro="">
      <xdr:nvCxnSpPr>
        <xdr:cNvPr id="366" name="直線コネクタ 365"/>
        <xdr:cNvCxnSpPr/>
      </xdr:nvCxnSpPr>
      <xdr:spPr>
        <a:xfrm flipV="1">
          <a:off x="8750300" y="140467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116078</xdr:rowOff>
    </xdr:from>
    <xdr:to>
      <xdr:col>41</xdr:col>
      <xdr:colOff>101600</xdr:colOff>
      <xdr:row>82</xdr:row>
      <xdr:rowOff>46228</xdr:rowOff>
    </xdr:to>
    <xdr:sp macro="" textlink="">
      <xdr:nvSpPr>
        <xdr:cNvPr id="367" name="楕円 366"/>
        <xdr:cNvSpPr/>
      </xdr:nvSpPr>
      <xdr:spPr>
        <a:xfrm>
          <a:off x="7810500" y="14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163068</xdr:rowOff>
    </xdr:from>
    <xdr:to>
      <xdr:col>45</xdr:col>
      <xdr:colOff>177800</xdr:colOff>
      <xdr:row>81</xdr:row>
      <xdr:rowOff>166878</xdr:rowOff>
    </xdr:to>
    <xdr:cxnSp macro="">
      <xdr:nvCxnSpPr>
        <xdr:cNvPr id="368" name="直線コネクタ 367"/>
        <xdr:cNvCxnSpPr/>
      </xdr:nvCxnSpPr>
      <xdr:spPr>
        <a:xfrm flipV="1">
          <a:off x="7861300" y="140505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111506</xdr:rowOff>
    </xdr:from>
    <xdr:to>
      <xdr:col>36</xdr:col>
      <xdr:colOff>165100</xdr:colOff>
      <xdr:row>82</xdr:row>
      <xdr:rowOff>41656</xdr:rowOff>
    </xdr:to>
    <xdr:sp macro="" textlink="">
      <xdr:nvSpPr>
        <xdr:cNvPr id="369" name="楕円 368"/>
        <xdr:cNvSpPr/>
      </xdr:nvSpPr>
      <xdr:spPr>
        <a:xfrm>
          <a:off x="6921500" y="139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162306</xdr:rowOff>
    </xdr:from>
    <xdr:to>
      <xdr:col>41</xdr:col>
      <xdr:colOff>50800</xdr:colOff>
      <xdr:row>81</xdr:row>
      <xdr:rowOff>166878</xdr:rowOff>
    </xdr:to>
    <xdr:cxnSp macro="">
      <xdr:nvCxnSpPr>
        <xdr:cNvPr id="370" name="直線コネクタ 369"/>
        <xdr:cNvCxnSpPr/>
      </xdr:nvCxnSpPr>
      <xdr:spPr>
        <a:xfrm>
          <a:off x="6972300" y="14049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55135</xdr:rowOff>
    </xdr:from>
    <xdr:ext cx="469744" cy="259045"/>
    <xdr:sp macro="" textlink="">
      <xdr:nvSpPr>
        <xdr:cNvPr id="375" name="n_1mainValue【公営住宅】&#10;一人当たり面積"/>
        <xdr:cNvSpPr txBox="1"/>
      </xdr:nvSpPr>
      <xdr:spPr>
        <a:xfrm>
          <a:off x="9391727"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58945</xdr:rowOff>
    </xdr:from>
    <xdr:ext cx="469744" cy="259045"/>
    <xdr:sp macro="" textlink="">
      <xdr:nvSpPr>
        <xdr:cNvPr id="376" name="n_2mainValue【公営住宅】&#10;一人当たり面積"/>
        <xdr:cNvSpPr txBox="1"/>
      </xdr:nvSpPr>
      <xdr:spPr>
        <a:xfrm>
          <a:off x="8515427" y="137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62755</xdr:rowOff>
    </xdr:from>
    <xdr:ext cx="469744" cy="259045"/>
    <xdr:sp macro="" textlink="">
      <xdr:nvSpPr>
        <xdr:cNvPr id="377" name="n_3mainValue【公営住宅】&#10;一人当たり面積"/>
        <xdr:cNvSpPr txBox="1"/>
      </xdr:nvSpPr>
      <xdr:spPr>
        <a:xfrm>
          <a:off x="76264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58183</xdr:rowOff>
    </xdr:from>
    <xdr:ext cx="469744" cy="259045"/>
    <xdr:sp macro="" textlink="">
      <xdr:nvSpPr>
        <xdr:cNvPr id="378" name="n_4mainValue【公営住宅】&#10;一人当たり面積"/>
        <xdr:cNvSpPr txBox="1"/>
      </xdr:nvSpPr>
      <xdr:spPr>
        <a:xfrm>
          <a:off x="673742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65405</xdr:rowOff>
    </xdr:from>
    <xdr:to>
      <xdr:col>24</xdr:col>
      <xdr:colOff>114300</xdr:colOff>
      <xdr:row>104</xdr:row>
      <xdr:rowOff>167005</xdr:rowOff>
    </xdr:to>
    <xdr:sp macro="" textlink="">
      <xdr:nvSpPr>
        <xdr:cNvPr id="419" name="楕円 418"/>
        <xdr:cNvSpPr/>
      </xdr:nvSpPr>
      <xdr:spPr>
        <a:xfrm>
          <a:off x="4584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88282</xdr:rowOff>
    </xdr:from>
    <xdr:ext cx="405111" cy="259045"/>
    <xdr:sp macro="" textlink="">
      <xdr:nvSpPr>
        <xdr:cNvPr id="420" name="【港湾・漁港】&#10;有形固定資産減価償却率該当値テキスト"/>
        <xdr:cNvSpPr txBox="1"/>
      </xdr:nvSpPr>
      <xdr:spPr>
        <a:xfrm>
          <a:off x="4673600"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29211</xdr:rowOff>
    </xdr:from>
    <xdr:to>
      <xdr:col>20</xdr:col>
      <xdr:colOff>38100</xdr:colOff>
      <xdr:row>104</xdr:row>
      <xdr:rowOff>130811</xdr:rowOff>
    </xdr:to>
    <xdr:sp macro="" textlink="">
      <xdr:nvSpPr>
        <xdr:cNvPr id="421" name="楕円 420"/>
        <xdr:cNvSpPr/>
      </xdr:nvSpPr>
      <xdr:spPr>
        <a:xfrm>
          <a:off x="3746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80011</xdr:rowOff>
    </xdr:from>
    <xdr:to>
      <xdr:col>24</xdr:col>
      <xdr:colOff>63500</xdr:colOff>
      <xdr:row>104</xdr:row>
      <xdr:rowOff>116205</xdr:rowOff>
    </xdr:to>
    <xdr:cxnSp macro="">
      <xdr:nvCxnSpPr>
        <xdr:cNvPr id="422" name="直線コネクタ 421"/>
        <xdr:cNvCxnSpPr/>
      </xdr:nvCxnSpPr>
      <xdr:spPr>
        <a:xfrm>
          <a:off x="3797300" y="179108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xdr:rowOff>
    </xdr:from>
    <xdr:to>
      <xdr:col>15</xdr:col>
      <xdr:colOff>101600</xdr:colOff>
      <xdr:row>104</xdr:row>
      <xdr:rowOff>106045</xdr:rowOff>
    </xdr:to>
    <xdr:sp macro="" textlink="">
      <xdr:nvSpPr>
        <xdr:cNvPr id="423" name="楕円 422"/>
        <xdr:cNvSpPr/>
      </xdr:nvSpPr>
      <xdr:spPr>
        <a:xfrm>
          <a:off x="2857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55245</xdr:rowOff>
    </xdr:from>
    <xdr:to>
      <xdr:col>19</xdr:col>
      <xdr:colOff>177800</xdr:colOff>
      <xdr:row>104</xdr:row>
      <xdr:rowOff>80011</xdr:rowOff>
    </xdr:to>
    <xdr:cxnSp macro="">
      <xdr:nvCxnSpPr>
        <xdr:cNvPr id="424" name="直線コネクタ 423"/>
        <xdr:cNvCxnSpPr/>
      </xdr:nvCxnSpPr>
      <xdr:spPr>
        <a:xfrm>
          <a:off x="2908300" y="178860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137795</xdr:rowOff>
    </xdr:from>
    <xdr:to>
      <xdr:col>10</xdr:col>
      <xdr:colOff>165100</xdr:colOff>
      <xdr:row>104</xdr:row>
      <xdr:rowOff>67945</xdr:rowOff>
    </xdr:to>
    <xdr:sp macro="" textlink="">
      <xdr:nvSpPr>
        <xdr:cNvPr id="425" name="楕円 424"/>
        <xdr:cNvSpPr/>
      </xdr:nvSpPr>
      <xdr:spPr>
        <a:xfrm>
          <a:off x="1968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17145</xdr:rowOff>
    </xdr:from>
    <xdr:to>
      <xdr:col>15</xdr:col>
      <xdr:colOff>50800</xdr:colOff>
      <xdr:row>104</xdr:row>
      <xdr:rowOff>55245</xdr:rowOff>
    </xdr:to>
    <xdr:cxnSp macro="">
      <xdr:nvCxnSpPr>
        <xdr:cNvPr id="426" name="直線コネクタ 425"/>
        <xdr:cNvCxnSpPr/>
      </xdr:nvCxnSpPr>
      <xdr:spPr>
        <a:xfrm>
          <a:off x="2019300" y="1784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99695</xdr:rowOff>
    </xdr:from>
    <xdr:to>
      <xdr:col>6</xdr:col>
      <xdr:colOff>38100</xdr:colOff>
      <xdr:row>104</xdr:row>
      <xdr:rowOff>29845</xdr:rowOff>
    </xdr:to>
    <xdr:sp macro="" textlink="">
      <xdr:nvSpPr>
        <xdr:cNvPr id="427" name="楕円 426"/>
        <xdr:cNvSpPr/>
      </xdr:nvSpPr>
      <xdr:spPr>
        <a:xfrm>
          <a:off x="1079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150495</xdr:rowOff>
    </xdr:from>
    <xdr:to>
      <xdr:col>10</xdr:col>
      <xdr:colOff>114300</xdr:colOff>
      <xdr:row>104</xdr:row>
      <xdr:rowOff>17145</xdr:rowOff>
    </xdr:to>
    <xdr:cxnSp macro="">
      <xdr:nvCxnSpPr>
        <xdr:cNvPr id="428" name="直線コネクタ 427"/>
        <xdr:cNvCxnSpPr/>
      </xdr:nvCxnSpPr>
      <xdr:spPr>
        <a:xfrm>
          <a:off x="1130300" y="1780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147338</xdr:rowOff>
    </xdr:from>
    <xdr:ext cx="405111" cy="259045"/>
    <xdr:sp macro="" textlink="">
      <xdr:nvSpPr>
        <xdr:cNvPr id="433" name="n_1mainValue【港湾・漁港】&#10;有形固定資産減価償却率"/>
        <xdr:cNvSpPr txBox="1"/>
      </xdr:nvSpPr>
      <xdr:spPr>
        <a:xfrm>
          <a:off x="3582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122572</xdr:rowOff>
    </xdr:from>
    <xdr:ext cx="405111" cy="259045"/>
    <xdr:sp macro="" textlink="">
      <xdr:nvSpPr>
        <xdr:cNvPr id="434" name="n_2mainValue【港湾・漁港】&#10;有形固定資産減価償却率"/>
        <xdr:cNvSpPr txBox="1"/>
      </xdr:nvSpPr>
      <xdr:spPr>
        <a:xfrm>
          <a:off x="2705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84472</xdr:rowOff>
    </xdr:from>
    <xdr:ext cx="405111" cy="259045"/>
    <xdr:sp macro="" textlink="">
      <xdr:nvSpPr>
        <xdr:cNvPr id="435" name="n_3mainValue【港湾・漁港】&#10;有形固定資産減価償却率"/>
        <xdr:cNvSpPr txBox="1"/>
      </xdr:nvSpPr>
      <xdr:spPr>
        <a:xfrm>
          <a:off x="1816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46372</xdr:rowOff>
    </xdr:from>
    <xdr:ext cx="405111" cy="259045"/>
    <xdr:sp macro="" textlink="">
      <xdr:nvSpPr>
        <xdr:cNvPr id="436" name="n_4mainValue【港湾・漁港】&#10;有形固定資産減価償却率"/>
        <xdr:cNvSpPr txBox="1"/>
      </xdr:nvSpPr>
      <xdr:spPr>
        <a:xfrm>
          <a:off x="927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129600</xdr:rowOff>
    </xdr:from>
    <xdr:to>
      <xdr:col>55</xdr:col>
      <xdr:colOff>50800</xdr:colOff>
      <xdr:row>109</xdr:row>
      <xdr:rowOff>59750</xdr:rowOff>
    </xdr:to>
    <xdr:sp macro="" textlink="">
      <xdr:nvSpPr>
        <xdr:cNvPr id="478" name="楕円 477"/>
        <xdr:cNvSpPr/>
      </xdr:nvSpPr>
      <xdr:spPr>
        <a:xfrm>
          <a:off x="10426700" y="186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44527</xdr:rowOff>
    </xdr:from>
    <xdr:ext cx="469744" cy="259045"/>
    <xdr:sp macro="" textlink="">
      <xdr:nvSpPr>
        <xdr:cNvPr id="479" name="【港湾・漁港】&#10;一人当たり有形固定資産（償却資産）額該当値テキスト"/>
        <xdr:cNvSpPr txBox="1"/>
      </xdr:nvSpPr>
      <xdr:spPr>
        <a:xfrm>
          <a:off x="10515600" y="185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129778</xdr:rowOff>
    </xdr:from>
    <xdr:to>
      <xdr:col>50</xdr:col>
      <xdr:colOff>165100</xdr:colOff>
      <xdr:row>109</xdr:row>
      <xdr:rowOff>59928</xdr:rowOff>
    </xdr:to>
    <xdr:sp macro="" textlink="">
      <xdr:nvSpPr>
        <xdr:cNvPr id="480" name="楕円 479"/>
        <xdr:cNvSpPr/>
      </xdr:nvSpPr>
      <xdr:spPr>
        <a:xfrm>
          <a:off x="9588500" y="186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8950</xdr:rowOff>
    </xdr:from>
    <xdr:to>
      <xdr:col>55</xdr:col>
      <xdr:colOff>0</xdr:colOff>
      <xdr:row>109</xdr:row>
      <xdr:rowOff>9128</xdr:rowOff>
    </xdr:to>
    <xdr:cxnSp macro="">
      <xdr:nvCxnSpPr>
        <xdr:cNvPr id="481" name="直線コネクタ 480"/>
        <xdr:cNvCxnSpPr/>
      </xdr:nvCxnSpPr>
      <xdr:spPr>
        <a:xfrm flipV="1">
          <a:off x="9639300" y="18697000"/>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130197</xdr:rowOff>
    </xdr:from>
    <xdr:to>
      <xdr:col>46</xdr:col>
      <xdr:colOff>38100</xdr:colOff>
      <xdr:row>109</xdr:row>
      <xdr:rowOff>60347</xdr:rowOff>
    </xdr:to>
    <xdr:sp macro="" textlink="">
      <xdr:nvSpPr>
        <xdr:cNvPr id="482" name="楕円 481"/>
        <xdr:cNvSpPr/>
      </xdr:nvSpPr>
      <xdr:spPr>
        <a:xfrm>
          <a:off x="8699500" y="186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9128</xdr:rowOff>
    </xdr:from>
    <xdr:to>
      <xdr:col>50</xdr:col>
      <xdr:colOff>114300</xdr:colOff>
      <xdr:row>109</xdr:row>
      <xdr:rowOff>9547</xdr:rowOff>
    </xdr:to>
    <xdr:cxnSp macro="">
      <xdr:nvCxnSpPr>
        <xdr:cNvPr id="483" name="直線コネクタ 482"/>
        <xdr:cNvCxnSpPr/>
      </xdr:nvCxnSpPr>
      <xdr:spPr>
        <a:xfrm flipV="1">
          <a:off x="8750300" y="1869717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130330</xdr:rowOff>
    </xdr:from>
    <xdr:to>
      <xdr:col>41</xdr:col>
      <xdr:colOff>101600</xdr:colOff>
      <xdr:row>109</xdr:row>
      <xdr:rowOff>60480</xdr:rowOff>
    </xdr:to>
    <xdr:sp macro="" textlink="">
      <xdr:nvSpPr>
        <xdr:cNvPr id="484" name="楕円 483"/>
        <xdr:cNvSpPr/>
      </xdr:nvSpPr>
      <xdr:spPr>
        <a:xfrm>
          <a:off x="7810500" y="186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9547</xdr:rowOff>
    </xdr:from>
    <xdr:to>
      <xdr:col>45</xdr:col>
      <xdr:colOff>177800</xdr:colOff>
      <xdr:row>109</xdr:row>
      <xdr:rowOff>9680</xdr:rowOff>
    </xdr:to>
    <xdr:cxnSp macro="">
      <xdr:nvCxnSpPr>
        <xdr:cNvPr id="485" name="直線コネクタ 484"/>
        <xdr:cNvCxnSpPr/>
      </xdr:nvCxnSpPr>
      <xdr:spPr>
        <a:xfrm flipV="1">
          <a:off x="7861300" y="1869759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130480</xdr:rowOff>
    </xdr:from>
    <xdr:to>
      <xdr:col>36</xdr:col>
      <xdr:colOff>165100</xdr:colOff>
      <xdr:row>109</xdr:row>
      <xdr:rowOff>60630</xdr:rowOff>
    </xdr:to>
    <xdr:sp macro="" textlink="">
      <xdr:nvSpPr>
        <xdr:cNvPr id="486" name="楕円 485"/>
        <xdr:cNvSpPr/>
      </xdr:nvSpPr>
      <xdr:spPr>
        <a:xfrm>
          <a:off x="6921500" y="186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9680</xdr:rowOff>
    </xdr:from>
    <xdr:to>
      <xdr:col>41</xdr:col>
      <xdr:colOff>50800</xdr:colOff>
      <xdr:row>109</xdr:row>
      <xdr:rowOff>9830</xdr:rowOff>
    </xdr:to>
    <xdr:cxnSp macro="">
      <xdr:nvCxnSpPr>
        <xdr:cNvPr id="487" name="直線コネクタ 486"/>
        <xdr:cNvCxnSpPr/>
      </xdr:nvCxnSpPr>
      <xdr:spPr>
        <a:xfrm flipV="1">
          <a:off x="6972300" y="18697730"/>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51055</xdr:rowOff>
    </xdr:from>
    <xdr:ext cx="469744" cy="259045"/>
    <xdr:sp macro="" textlink="">
      <xdr:nvSpPr>
        <xdr:cNvPr id="492" name="n_1mainValue【港湾・漁港】&#10;一人当たり有形固定資産（償却資産）額"/>
        <xdr:cNvSpPr txBox="1"/>
      </xdr:nvSpPr>
      <xdr:spPr>
        <a:xfrm>
          <a:off x="9391728" y="187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51474</xdr:rowOff>
    </xdr:from>
    <xdr:ext cx="469744" cy="259045"/>
    <xdr:sp macro="" textlink="">
      <xdr:nvSpPr>
        <xdr:cNvPr id="493" name="n_2mainValue【港湾・漁港】&#10;一人当たり有形固定資産（償却資産）額"/>
        <xdr:cNvSpPr txBox="1"/>
      </xdr:nvSpPr>
      <xdr:spPr>
        <a:xfrm>
          <a:off x="8515428" y="1873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51607</xdr:rowOff>
    </xdr:from>
    <xdr:ext cx="469744" cy="259045"/>
    <xdr:sp macro="" textlink="">
      <xdr:nvSpPr>
        <xdr:cNvPr id="494" name="n_3mainValue【港湾・漁港】&#10;一人当たり有形固定資産（償却資産）額"/>
        <xdr:cNvSpPr txBox="1"/>
      </xdr:nvSpPr>
      <xdr:spPr>
        <a:xfrm>
          <a:off x="7626428" y="1873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51757</xdr:rowOff>
    </xdr:from>
    <xdr:ext cx="469744" cy="259045"/>
    <xdr:sp macro="" textlink="">
      <xdr:nvSpPr>
        <xdr:cNvPr id="495" name="n_4mainValue【港湾・漁港】&#10;一人当たり有形固定資産（償却資産）額"/>
        <xdr:cNvSpPr txBox="1"/>
      </xdr:nvSpPr>
      <xdr:spPr>
        <a:xfrm>
          <a:off x="6737428" y="187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43688</xdr:rowOff>
    </xdr:from>
    <xdr:to>
      <xdr:col>85</xdr:col>
      <xdr:colOff>177800</xdr:colOff>
      <xdr:row>39</xdr:row>
      <xdr:rowOff>145288</xdr:rowOff>
    </xdr:to>
    <xdr:sp macro="" textlink="">
      <xdr:nvSpPr>
        <xdr:cNvPr id="534" name="楕円 533"/>
        <xdr:cNvSpPr/>
      </xdr:nvSpPr>
      <xdr:spPr>
        <a:xfrm>
          <a:off x="16268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22115</xdr:rowOff>
    </xdr:from>
    <xdr:ext cx="405111" cy="259045"/>
    <xdr:sp macro="" textlink="">
      <xdr:nvSpPr>
        <xdr:cNvPr id="535" name="【認定こども園・幼稚園・保育所】&#10;有形固定資産減価償却率該当値テキスト"/>
        <xdr:cNvSpPr txBox="1"/>
      </xdr:nvSpPr>
      <xdr:spPr>
        <a:xfrm>
          <a:off x="16357600"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157988</xdr:rowOff>
    </xdr:from>
    <xdr:to>
      <xdr:col>81</xdr:col>
      <xdr:colOff>101600</xdr:colOff>
      <xdr:row>39</xdr:row>
      <xdr:rowOff>88138</xdr:rowOff>
    </xdr:to>
    <xdr:sp macro="" textlink="">
      <xdr:nvSpPr>
        <xdr:cNvPr id="536" name="楕円 535"/>
        <xdr:cNvSpPr/>
      </xdr:nvSpPr>
      <xdr:spPr>
        <a:xfrm>
          <a:off x="1543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37338</xdr:rowOff>
    </xdr:from>
    <xdr:to>
      <xdr:col>85</xdr:col>
      <xdr:colOff>127000</xdr:colOff>
      <xdr:row>39</xdr:row>
      <xdr:rowOff>94488</xdr:rowOff>
    </xdr:to>
    <xdr:cxnSp macro="">
      <xdr:nvCxnSpPr>
        <xdr:cNvPr id="537" name="直線コネクタ 536"/>
        <xdr:cNvCxnSpPr/>
      </xdr:nvCxnSpPr>
      <xdr:spPr>
        <a:xfrm>
          <a:off x="15481300" y="67238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538" name="楕円 537"/>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37338</xdr:rowOff>
    </xdr:to>
    <xdr:cxnSp macro="">
      <xdr:nvCxnSpPr>
        <xdr:cNvPr id="539" name="直線コネクタ 538"/>
        <xdr:cNvCxnSpPr/>
      </xdr:nvCxnSpPr>
      <xdr:spPr>
        <a:xfrm>
          <a:off x="14592300" y="66713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66548</xdr:rowOff>
    </xdr:from>
    <xdr:to>
      <xdr:col>72</xdr:col>
      <xdr:colOff>38100</xdr:colOff>
      <xdr:row>40</xdr:row>
      <xdr:rowOff>168148</xdr:rowOff>
    </xdr:to>
    <xdr:sp macro="" textlink="">
      <xdr:nvSpPr>
        <xdr:cNvPr id="540" name="楕円 539"/>
        <xdr:cNvSpPr/>
      </xdr:nvSpPr>
      <xdr:spPr>
        <a:xfrm>
          <a:off x="1365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40</xdr:row>
      <xdr:rowOff>117348</xdr:rowOff>
    </xdr:to>
    <xdr:cxnSp macro="">
      <xdr:nvCxnSpPr>
        <xdr:cNvPr id="541" name="直線コネクタ 540"/>
        <xdr:cNvCxnSpPr/>
      </xdr:nvCxnSpPr>
      <xdr:spPr>
        <a:xfrm flipV="1">
          <a:off x="13703300" y="6671310"/>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29972</xdr:rowOff>
    </xdr:from>
    <xdr:to>
      <xdr:col>67</xdr:col>
      <xdr:colOff>101600</xdr:colOff>
      <xdr:row>40</xdr:row>
      <xdr:rowOff>131572</xdr:rowOff>
    </xdr:to>
    <xdr:sp macro="" textlink="">
      <xdr:nvSpPr>
        <xdr:cNvPr id="542" name="楕円 541"/>
        <xdr:cNvSpPr/>
      </xdr:nvSpPr>
      <xdr:spPr>
        <a:xfrm>
          <a:off x="1276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80772</xdr:rowOff>
    </xdr:from>
    <xdr:to>
      <xdr:col>71</xdr:col>
      <xdr:colOff>177800</xdr:colOff>
      <xdr:row>40</xdr:row>
      <xdr:rowOff>117348</xdr:rowOff>
    </xdr:to>
    <xdr:cxnSp macro="">
      <xdr:nvCxnSpPr>
        <xdr:cNvPr id="543" name="直線コネクタ 542"/>
        <xdr:cNvCxnSpPr/>
      </xdr:nvCxnSpPr>
      <xdr:spPr>
        <a:xfrm>
          <a:off x="12814300" y="693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79265</xdr:rowOff>
    </xdr:from>
    <xdr:ext cx="405111" cy="259045"/>
    <xdr:sp macro="" textlink="">
      <xdr:nvSpPr>
        <xdr:cNvPr id="548" name="n_1mainValue【認定こども園・幼稚園・保育所】&#10;有形固定資産減価償却率"/>
        <xdr:cNvSpPr txBox="1"/>
      </xdr:nvSpPr>
      <xdr:spPr>
        <a:xfrm>
          <a:off x="15266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549" name="n_2mainValue【認定こども園・幼稚園・保育所】&#10;有形固定資産減価償却率"/>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159275</xdr:rowOff>
    </xdr:from>
    <xdr:ext cx="405111" cy="259045"/>
    <xdr:sp macro="" textlink="">
      <xdr:nvSpPr>
        <xdr:cNvPr id="550" name="n_3mainValue【認定こども園・幼稚園・保育所】&#10;有形固定資産減価償却率"/>
        <xdr:cNvSpPr txBox="1"/>
      </xdr:nvSpPr>
      <xdr:spPr>
        <a:xfrm>
          <a:off x="13500744"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122699</xdr:rowOff>
    </xdr:from>
    <xdr:ext cx="405111" cy="259045"/>
    <xdr:sp macro="" textlink="">
      <xdr:nvSpPr>
        <xdr:cNvPr id="551" name="n_4mainValue【認定こども園・幼稚園・保育所】&#10;有形固定資産減価償却率"/>
        <xdr:cNvSpPr txBox="1"/>
      </xdr:nvSpPr>
      <xdr:spPr>
        <a:xfrm>
          <a:off x="12611744"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591" name="楕円 590"/>
        <xdr:cNvSpPr/>
      </xdr:nvSpPr>
      <xdr:spPr>
        <a:xfrm>
          <a:off x="22110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592" name="【認定こども園・幼稚園・保育所】&#10;一人当たり面積該当値テキスト"/>
        <xdr:cNvSpPr txBox="1"/>
      </xdr:nvSpPr>
      <xdr:spPr>
        <a:xfrm>
          <a:off x="22199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593" name="楕円 592"/>
        <xdr:cNvSpPr/>
      </xdr:nvSpPr>
      <xdr:spPr>
        <a:xfrm>
          <a:off x="2127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160020</xdr:rowOff>
    </xdr:to>
    <xdr:cxnSp macro="">
      <xdr:nvCxnSpPr>
        <xdr:cNvPr id="594" name="直線コネクタ 593"/>
        <xdr:cNvCxnSpPr/>
      </xdr:nvCxnSpPr>
      <xdr:spPr>
        <a:xfrm flipV="1">
          <a:off x="21323300" y="666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595" name="楕円 594"/>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160020</xdr:rowOff>
    </xdr:to>
    <xdr:cxnSp macro="">
      <xdr:nvCxnSpPr>
        <xdr:cNvPr id="596" name="直線コネクタ 595"/>
        <xdr:cNvCxnSpPr/>
      </xdr:nvCxnSpPr>
      <xdr:spPr>
        <a:xfrm>
          <a:off x="20434300" y="667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97" name="楕円 596"/>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38</xdr:row>
      <xdr:rowOff>167640</xdr:rowOff>
    </xdr:to>
    <xdr:cxnSp macro="">
      <xdr:nvCxnSpPr>
        <xdr:cNvPr id="598" name="直線コネクタ 597"/>
        <xdr:cNvCxnSpPr/>
      </xdr:nvCxnSpPr>
      <xdr:spPr>
        <a:xfrm flipV="1">
          <a:off x="19545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599" name="楕円 598"/>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167640</xdr:rowOff>
    </xdr:to>
    <xdr:cxnSp macro="">
      <xdr:nvCxnSpPr>
        <xdr:cNvPr id="600" name="直線コネクタ 599"/>
        <xdr:cNvCxnSpPr/>
      </xdr:nvCxnSpPr>
      <xdr:spPr>
        <a:xfrm>
          <a:off x="18656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4"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605" name="n_1main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55897</xdr:rowOff>
    </xdr:from>
    <xdr:ext cx="469744" cy="259045"/>
    <xdr:sp macro="" textlink="">
      <xdr:nvSpPr>
        <xdr:cNvPr id="606" name="n_2mainValue【認定こども園・幼稚園・保育所】&#10;一人当たり面積"/>
        <xdr:cNvSpPr txBox="1"/>
      </xdr:nvSpPr>
      <xdr:spPr>
        <a:xfrm>
          <a:off x="20199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607" name="n_3main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22877</xdr:rowOff>
    </xdr:from>
    <xdr:ext cx="469744" cy="259045"/>
    <xdr:sp macro="" textlink="">
      <xdr:nvSpPr>
        <xdr:cNvPr id="608" name="n_4mainValue【認定こども園・幼稚園・保育所】&#10;一人当たり面積"/>
        <xdr:cNvSpPr txBox="1"/>
      </xdr:nvSpPr>
      <xdr:spPr>
        <a:xfrm>
          <a:off x="18421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645" name="楕円 644"/>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646" name="【学校施設】&#10;有形固定資産減価償却率該当値テキスト"/>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94932</xdr:rowOff>
    </xdr:from>
    <xdr:to>
      <xdr:col>81</xdr:col>
      <xdr:colOff>101600</xdr:colOff>
      <xdr:row>62</xdr:row>
      <xdr:rowOff>25082</xdr:rowOff>
    </xdr:to>
    <xdr:sp macro="" textlink="">
      <xdr:nvSpPr>
        <xdr:cNvPr id="647" name="楕円 646"/>
        <xdr:cNvSpPr/>
      </xdr:nvSpPr>
      <xdr:spPr>
        <a:xfrm>
          <a:off x="15430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145732</xdr:rowOff>
    </xdr:from>
    <xdr:to>
      <xdr:col>85</xdr:col>
      <xdr:colOff>127000</xdr:colOff>
      <xdr:row>62</xdr:row>
      <xdr:rowOff>22860</xdr:rowOff>
    </xdr:to>
    <xdr:cxnSp macro="">
      <xdr:nvCxnSpPr>
        <xdr:cNvPr id="648" name="直線コネクタ 647"/>
        <xdr:cNvCxnSpPr/>
      </xdr:nvCxnSpPr>
      <xdr:spPr>
        <a:xfrm>
          <a:off x="15481300" y="10604182"/>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94932</xdr:rowOff>
    </xdr:from>
    <xdr:to>
      <xdr:col>76</xdr:col>
      <xdr:colOff>165100</xdr:colOff>
      <xdr:row>62</xdr:row>
      <xdr:rowOff>25082</xdr:rowOff>
    </xdr:to>
    <xdr:sp macro="" textlink="">
      <xdr:nvSpPr>
        <xdr:cNvPr id="649" name="楕円 648"/>
        <xdr:cNvSpPr/>
      </xdr:nvSpPr>
      <xdr:spPr>
        <a:xfrm>
          <a:off x="14541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145732</xdr:rowOff>
    </xdr:from>
    <xdr:to>
      <xdr:col>81</xdr:col>
      <xdr:colOff>50800</xdr:colOff>
      <xdr:row>61</xdr:row>
      <xdr:rowOff>145732</xdr:rowOff>
    </xdr:to>
    <xdr:cxnSp macro="">
      <xdr:nvCxnSpPr>
        <xdr:cNvPr id="650" name="直線コネクタ 649"/>
        <xdr:cNvCxnSpPr/>
      </xdr:nvCxnSpPr>
      <xdr:spPr>
        <a:xfrm>
          <a:off x="14592300" y="10604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117793</xdr:rowOff>
    </xdr:from>
    <xdr:to>
      <xdr:col>72</xdr:col>
      <xdr:colOff>38100</xdr:colOff>
      <xdr:row>62</xdr:row>
      <xdr:rowOff>47943</xdr:rowOff>
    </xdr:to>
    <xdr:sp macro="" textlink="">
      <xdr:nvSpPr>
        <xdr:cNvPr id="651" name="楕円 650"/>
        <xdr:cNvSpPr/>
      </xdr:nvSpPr>
      <xdr:spPr>
        <a:xfrm>
          <a:off x="136525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145732</xdr:rowOff>
    </xdr:from>
    <xdr:to>
      <xdr:col>76</xdr:col>
      <xdr:colOff>114300</xdr:colOff>
      <xdr:row>61</xdr:row>
      <xdr:rowOff>168593</xdr:rowOff>
    </xdr:to>
    <xdr:cxnSp macro="">
      <xdr:nvCxnSpPr>
        <xdr:cNvPr id="652" name="直線コネクタ 651"/>
        <xdr:cNvCxnSpPr/>
      </xdr:nvCxnSpPr>
      <xdr:spPr>
        <a:xfrm flipV="1">
          <a:off x="13703300" y="106041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80645</xdr:rowOff>
    </xdr:from>
    <xdr:to>
      <xdr:col>67</xdr:col>
      <xdr:colOff>101600</xdr:colOff>
      <xdr:row>62</xdr:row>
      <xdr:rowOff>10795</xdr:rowOff>
    </xdr:to>
    <xdr:sp macro="" textlink="">
      <xdr:nvSpPr>
        <xdr:cNvPr id="653" name="楕円 652"/>
        <xdr:cNvSpPr/>
      </xdr:nvSpPr>
      <xdr:spPr>
        <a:xfrm>
          <a:off x="12763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131445</xdr:rowOff>
    </xdr:from>
    <xdr:to>
      <xdr:col>71</xdr:col>
      <xdr:colOff>177800</xdr:colOff>
      <xdr:row>61</xdr:row>
      <xdr:rowOff>168593</xdr:rowOff>
    </xdr:to>
    <xdr:cxnSp macro="">
      <xdr:nvCxnSpPr>
        <xdr:cNvPr id="654" name="直線コネクタ 653"/>
        <xdr:cNvCxnSpPr/>
      </xdr:nvCxnSpPr>
      <xdr:spPr>
        <a:xfrm>
          <a:off x="12814300" y="1058989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657"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8"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16209</xdr:rowOff>
    </xdr:from>
    <xdr:ext cx="405111" cy="259045"/>
    <xdr:sp macro="" textlink="">
      <xdr:nvSpPr>
        <xdr:cNvPr id="659" name="n_1mainValue【学校施設】&#10;有形固定資産減価償却率"/>
        <xdr:cNvSpPr txBox="1"/>
      </xdr:nvSpPr>
      <xdr:spPr>
        <a:xfrm>
          <a:off x="15266044" y="1064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16209</xdr:rowOff>
    </xdr:from>
    <xdr:ext cx="405111" cy="259045"/>
    <xdr:sp macro="" textlink="">
      <xdr:nvSpPr>
        <xdr:cNvPr id="660" name="n_2mainValue【学校施設】&#10;有形固定資産減価償却率"/>
        <xdr:cNvSpPr txBox="1"/>
      </xdr:nvSpPr>
      <xdr:spPr>
        <a:xfrm>
          <a:off x="14389744" y="1064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39070</xdr:rowOff>
    </xdr:from>
    <xdr:ext cx="405111" cy="259045"/>
    <xdr:sp macro="" textlink="">
      <xdr:nvSpPr>
        <xdr:cNvPr id="661" name="n_3mainValue【学校施設】&#10;有形固定資産減価償却率"/>
        <xdr:cNvSpPr txBox="1"/>
      </xdr:nvSpPr>
      <xdr:spPr>
        <a:xfrm>
          <a:off x="13500744" y="1066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1922</xdr:rowOff>
    </xdr:from>
    <xdr:ext cx="405111" cy="259045"/>
    <xdr:sp macro="" textlink="">
      <xdr:nvSpPr>
        <xdr:cNvPr id="662" name="n_4mainValue【学校施設】&#10;有形固定資産減価償却率"/>
        <xdr:cNvSpPr txBox="1"/>
      </xdr:nvSpPr>
      <xdr:spPr>
        <a:xfrm>
          <a:off x="12611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104322</xdr:rowOff>
    </xdr:from>
    <xdr:to>
      <xdr:col>116</xdr:col>
      <xdr:colOff>114300</xdr:colOff>
      <xdr:row>61</xdr:row>
      <xdr:rowOff>34472</xdr:rowOff>
    </xdr:to>
    <xdr:sp macro="" textlink="">
      <xdr:nvSpPr>
        <xdr:cNvPr id="705" name="楕円 704"/>
        <xdr:cNvSpPr/>
      </xdr:nvSpPr>
      <xdr:spPr>
        <a:xfrm>
          <a:off x="22110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82749</xdr:rowOff>
    </xdr:from>
    <xdr:ext cx="469744" cy="259045"/>
    <xdr:sp macro="" textlink="">
      <xdr:nvSpPr>
        <xdr:cNvPr id="706" name="【学校施設】&#10;一人当たり面積該当値テキスト"/>
        <xdr:cNvSpPr txBox="1"/>
      </xdr:nvSpPr>
      <xdr:spPr>
        <a:xfrm>
          <a:off x="22199600" y="103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119017</xdr:rowOff>
    </xdr:from>
    <xdr:to>
      <xdr:col>112</xdr:col>
      <xdr:colOff>38100</xdr:colOff>
      <xdr:row>61</xdr:row>
      <xdr:rowOff>49167</xdr:rowOff>
    </xdr:to>
    <xdr:sp macro="" textlink="">
      <xdr:nvSpPr>
        <xdr:cNvPr id="707" name="楕円 706"/>
        <xdr:cNvSpPr/>
      </xdr:nvSpPr>
      <xdr:spPr>
        <a:xfrm>
          <a:off x="2127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155122</xdr:rowOff>
    </xdr:from>
    <xdr:to>
      <xdr:col>116</xdr:col>
      <xdr:colOff>63500</xdr:colOff>
      <xdr:row>60</xdr:row>
      <xdr:rowOff>169817</xdr:rowOff>
    </xdr:to>
    <xdr:cxnSp macro="">
      <xdr:nvCxnSpPr>
        <xdr:cNvPr id="708" name="直線コネクタ 707"/>
        <xdr:cNvCxnSpPr/>
      </xdr:nvCxnSpPr>
      <xdr:spPr>
        <a:xfrm flipV="1">
          <a:off x="21323300" y="1044212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130447</xdr:rowOff>
    </xdr:from>
    <xdr:to>
      <xdr:col>107</xdr:col>
      <xdr:colOff>101600</xdr:colOff>
      <xdr:row>61</xdr:row>
      <xdr:rowOff>60597</xdr:rowOff>
    </xdr:to>
    <xdr:sp macro="" textlink="">
      <xdr:nvSpPr>
        <xdr:cNvPr id="709" name="楕円 708"/>
        <xdr:cNvSpPr/>
      </xdr:nvSpPr>
      <xdr:spPr>
        <a:xfrm>
          <a:off x="20383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169817</xdr:rowOff>
    </xdr:from>
    <xdr:to>
      <xdr:col>111</xdr:col>
      <xdr:colOff>177800</xdr:colOff>
      <xdr:row>61</xdr:row>
      <xdr:rowOff>9797</xdr:rowOff>
    </xdr:to>
    <xdr:cxnSp macro="">
      <xdr:nvCxnSpPr>
        <xdr:cNvPr id="710" name="直線コネクタ 709"/>
        <xdr:cNvCxnSpPr/>
      </xdr:nvCxnSpPr>
      <xdr:spPr>
        <a:xfrm flipV="1">
          <a:off x="20434300" y="104568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140244</xdr:rowOff>
    </xdr:from>
    <xdr:to>
      <xdr:col>102</xdr:col>
      <xdr:colOff>165100</xdr:colOff>
      <xdr:row>61</xdr:row>
      <xdr:rowOff>70394</xdr:rowOff>
    </xdr:to>
    <xdr:sp macro="" textlink="">
      <xdr:nvSpPr>
        <xdr:cNvPr id="711" name="楕円 710"/>
        <xdr:cNvSpPr/>
      </xdr:nvSpPr>
      <xdr:spPr>
        <a:xfrm>
          <a:off x="19494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9797</xdr:rowOff>
    </xdr:from>
    <xdr:to>
      <xdr:col>107</xdr:col>
      <xdr:colOff>50800</xdr:colOff>
      <xdr:row>61</xdr:row>
      <xdr:rowOff>19594</xdr:rowOff>
    </xdr:to>
    <xdr:cxnSp macro="">
      <xdr:nvCxnSpPr>
        <xdr:cNvPr id="712" name="直線コネクタ 711"/>
        <xdr:cNvCxnSpPr/>
      </xdr:nvCxnSpPr>
      <xdr:spPr>
        <a:xfrm flipV="1">
          <a:off x="19545300" y="1046824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125549</xdr:rowOff>
    </xdr:from>
    <xdr:to>
      <xdr:col>98</xdr:col>
      <xdr:colOff>38100</xdr:colOff>
      <xdr:row>61</xdr:row>
      <xdr:rowOff>55699</xdr:rowOff>
    </xdr:to>
    <xdr:sp macro="" textlink="">
      <xdr:nvSpPr>
        <xdr:cNvPr id="713" name="楕円 712"/>
        <xdr:cNvSpPr/>
      </xdr:nvSpPr>
      <xdr:spPr>
        <a:xfrm>
          <a:off x="18605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4899</xdr:rowOff>
    </xdr:from>
    <xdr:to>
      <xdr:col>102</xdr:col>
      <xdr:colOff>114300</xdr:colOff>
      <xdr:row>61</xdr:row>
      <xdr:rowOff>19594</xdr:rowOff>
    </xdr:to>
    <xdr:cxnSp macro="">
      <xdr:nvCxnSpPr>
        <xdr:cNvPr id="714" name="直線コネクタ 713"/>
        <xdr:cNvCxnSpPr/>
      </xdr:nvCxnSpPr>
      <xdr:spPr>
        <a:xfrm>
          <a:off x="18656300" y="104633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8"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40294</xdr:rowOff>
    </xdr:from>
    <xdr:ext cx="469744" cy="259045"/>
    <xdr:sp macro="" textlink="">
      <xdr:nvSpPr>
        <xdr:cNvPr id="719" name="n_1mainValue【学校施設】&#10;一人当たり面積"/>
        <xdr:cNvSpPr txBox="1"/>
      </xdr:nvSpPr>
      <xdr:spPr>
        <a:xfrm>
          <a:off x="21075727" y="10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51724</xdr:rowOff>
    </xdr:from>
    <xdr:ext cx="469744" cy="259045"/>
    <xdr:sp macro="" textlink="">
      <xdr:nvSpPr>
        <xdr:cNvPr id="720" name="n_2mainValue【学校施設】&#10;一人当たり面積"/>
        <xdr:cNvSpPr txBox="1"/>
      </xdr:nvSpPr>
      <xdr:spPr>
        <a:xfrm>
          <a:off x="20199427" y="1051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61521</xdr:rowOff>
    </xdr:from>
    <xdr:ext cx="469744" cy="259045"/>
    <xdr:sp macro="" textlink="">
      <xdr:nvSpPr>
        <xdr:cNvPr id="721" name="n_3mainValue【学校施設】&#10;一人当たり面積"/>
        <xdr:cNvSpPr txBox="1"/>
      </xdr:nvSpPr>
      <xdr:spPr>
        <a:xfrm>
          <a:off x="19310427" y="105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46826</xdr:rowOff>
    </xdr:from>
    <xdr:ext cx="469744" cy="259045"/>
    <xdr:sp macro="" textlink="">
      <xdr:nvSpPr>
        <xdr:cNvPr id="722" name="n_4mainValue【学校施設】&#10;一人当たり面積"/>
        <xdr:cNvSpPr txBox="1"/>
      </xdr:nvSpPr>
      <xdr:spPr>
        <a:xfrm>
          <a:off x="184214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753" name="【児童館】&#10;有形固定資産減価償却率平均値テキスト"/>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764" name="楕円 763"/>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122845</xdr:rowOff>
    </xdr:from>
    <xdr:ext cx="405111" cy="259045"/>
    <xdr:sp macro="" textlink="">
      <xdr:nvSpPr>
        <xdr:cNvPr id="765" name="【児童館】&#10;有形固定資産減価償却率該当値テキスト"/>
        <xdr:cNvSpPr txBox="1"/>
      </xdr:nvSpPr>
      <xdr:spPr>
        <a:xfrm>
          <a:off x="16357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766" name="楕円 765"/>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81</xdr:row>
      <xdr:rowOff>150768</xdr:rowOff>
    </xdr:to>
    <xdr:cxnSp macro="">
      <xdr:nvCxnSpPr>
        <xdr:cNvPr id="767" name="直線コネクタ 766"/>
        <xdr:cNvCxnSpPr/>
      </xdr:nvCxnSpPr>
      <xdr:spPr>
        <a:xfrm>
          <a:off x="15481300" y="140284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768" name="楕円 767"/>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51163</xdr:rowOff>
    </xdr:to>
    <xdr:cxnSp macro="">
      <xdr:nvCxnSpPr>
        <xdr:cNvPr id="769" name="直線コネクタ 768"/>
        <xdr:cNvCxnSpPr/>
      </xdr:nvCxnSpPr>
      <xdr:spPr>
        <a:xfrm flipV="1">
          <a:off x="14592300" y="140284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770" name="楕円 769"/>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51163</xdr:rowOff>
    </xdr:from>
    <xdr:to>
      <xdr:col>76</xdr:col>
      <xdr:colOff>114300</xdr:colOff>
      <xdr:row>84</xdr:row>
      <xdr:rowOff>38100</xdr:rowOff>
    </xdr:to>
    <xdr:cxnSp macro="">
      <xdr:nvCxnSpPr>
        <xdr:cNvPr id="771" name="直線コネクタ 770"/>
        <xdr:cNvCxnSpPr/>
      </xdr:nvCxnSpPr>
      <xdr:spPr>
        <a:xfrm flipV="1">
          <a:off x="13703300" y="14110063"/>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122827</xdr:rowOff>
    </xdr:from>
    <xdr:to>
      <xdr:col>67</xdr:col>
      <xdr:colOff>101600</xdr:colOff>
      <xdr:row>84</xdr:row>
      <xdr:rowOff>52977</xdr:rowOff>
    </xdr:to>
    <xdr:sp macro="" textlink="">
      <xdr:nvSpPr>
        <xdr:cNvPr id="772" name="楕円 771"/>
        <xdr:cNvSpPr/>
      </xdr:nvSpPr>
      <xdr:spPr>
        <a:xfrm>
          <a:off x="12763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2177</xdr:rowOff>
    </xdr:from>
    <xdr:to>
      <xdr:col>71</xdr:col>
      <xdr:colOff>177800</xdr:colOff>
      <xdr:row>84</xdr:row>
      <xdr:rowOff>38100</xdr:rowOff>
    </xdr:to>
    <xdr:cxnSp macro="">
      <xdr:nvCxnSpPr>
        <xdr:cNvPr id="773" name="直線コネクタ 772"/>
        <xdr:cNvCxnSpPr/>
      </xdr:nvCxnSpPr>
      <xdr:spPr>
        <a:xfrm>
          <a:off x="12814300" y="1440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4"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5"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6"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7" name="n_4aveValue【児童館】&#10;有形固定資産減価償却率"/>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778" name="n_1main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118490</xdr:rowOff>
    </xdr:from>
    <xdr:ext cx="405111" cy="259045"/>
    <xdr:sp macro="" textlink="">
      <xdr:nvSpPr>
        <xdr:cNvPr id="779" name="n_2mainValue【児童館】&#10;有形固定資産減価償却率"/>
        <xdr:cNvSpPr txBox="1"/>
      </xdr:nvSpPr>
      <xdr:spPr>
        <a:xfrm>
          <a:off x="14389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780" name="n_3mainValue【児童館】&#10;有形固定資産減価償却率"/>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44104</xdr:rowOff>
    </xdr:from>
    <xdr:ext cx="405111" cy="259045"/>
    <xdr:sp macro="" textlink="">
      <xdr:nvSpPr>
        <xdr:cNvPr id="781" name="n_4mainValue【児童館】&#10;有形固定資産減価償却率"/>
        <xdr:cNvSpPr txBox="1"/>
      </xdr:nvSpPr>
      <xdr:spPr>
        <a:xfrm>
          <a:off x="12611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9" name="楕円 818"/>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20"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21" name="楕円 820"/>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106680</xdr:rowOff>
    </xdr:to>
    <xdr:cxnSp macro="">
      <xdr:nvCxnSpPr>
        <xdr:cNvPr id="822" name="直線コネクタ 821"/>
        <xdr:cNvCxnSpPr/>
      </xdr:nvCxnSpPr>
      <xdr:spPr>
        <a:xfrm>
          <a:off x="21323300" y="1448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3" name="楕円 822"/>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106680</xdr:rowOff>
    </xdr:to>
    <xdr:cxnSp macro="">
      <xdr:nvCxnSpPr>
        <xdr:cNvPr id="824" name="直線コネクタ 823"/>
        <xdr:cNvCxnSpPr/>
      </xdr:nvCxnSpPr>
      <xdr:spPr>
        <a:xfrm flipV="1">
          <a:off x="20434300" y="1448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5" name="楕円 824"/>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26" name="直線コネクタ 825"/>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7" name="楕円 826"/>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8" name="直線コネクタ 827"/>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9"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2"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833" name="n_1main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4"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5"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6" name="n_4main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877" name="楕円 876"/>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878"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879" name="楕円 878"/>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114300</xdr:rowOff>
    </xdr:from>
    <xdr:to>
      <xdr:col>85</xdr:col>
      <xdr:colOff>127000</xdr:colOff>
      <xdr:row>108</xdr:row>
      <xdr:rowOff>152400</xdr:rowOff>
    </xdr:to>
    <xdr:cxnSp macro="">
      <xdr:nvCxnSpPr>
        <xdr:cNvPr id="880" name="直線コネクタ 879"/>
        <xdr:cNvCxnSpPr/>
      </xdr:nvCxnSpPr>
      <xdr:spPr>
        <a:xfrm>
          <a:off x="15481300" y="1863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881" name="楕円 880"/>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114300</xdr:rowOff>
    </xdr:to>
    <xdr:cxnSp macro="">
      <xdr:nvCxnSpPr>
        <xdr:cNvPr id="882" name="直線コネクタ 881"/>
        <xdr:cNvCxnSpPr/>
      </xdr:nvCxnSpPr>
      <xdr:spPr>
        <a:xfrm>
          <a:off x="14592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883" name="楕円 882"/>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76200</xdr:rowOff>
    </xdr:to>
    <xdr:cxnSp macro="">
      <xdr:nvCxnSpPr>
        <xdr:cNvPr id="884" name="直線コネクタ 883"/>
        <xdr:cNvCxnSpPr/>
      </xdr:nvCxnSpPr>
      <xdr:spPr>
        <a:xfrm>
          <a:off x="13703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120650</xdr:rowOff>
    </xdr:from>
    <xdr:to>
      <xdr:col>67</xdr:col>
      <xdr:colOff>101600</xdr:colOff>
      <xdr:row>108</xdr:row>
      <xdr:rowOff>50800</xdr:rowOff>
    </xdr:to>
    <xdr:sp macro="" textlink="">
      <xdr:nvSpPr>
        <xdr:cNvPr id="885" name="楕円 884"/>
        <xdr:cNvSpPr/>
      </xdr:nvSpPr>
      <xdr:spPr>
        <a:xfrm>
          <a:off x="1276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0</xdr:rowOff>
    </xdr:from>
    <xdr:to>
      <xdr:col>71</xdr:col>
      <xdr:colOff>177800</xdr:colOff>
      <xdr:row>108</xdr:row>
      <xdr:rowOff>38100</xdr:rowOff>
    </xdr:to>
    <xdr:cxnSp macro="">
      <xdr:nvCxnSpPr>
        <xdr:cNvPr id="886" name="直線コネクタ 885"/>
        <xdr:cNvCxnSpPr/>
      </xdr:nvCxnSpPr>
      <xdr:spPr>
        <a:xfrm>
          <a:off x="12814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8"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9"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890" name="n_4aveValue【公民館】&#10;有形固定資産減価償却率"/>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156227</xdr:rowOff>
    </xdr:from>
    <xdr:ext cx="405111" cy="259045"/>
    <xdr:sp macro="" textlink="">
      <xdr:nvSpPr>
        <xdr:cNvPr id="891" name="n_1mainValue【公民館】&#10;有形固定資産減価償却率"/>
        <xdr:cNvSpPr txBox="1"/>
      </xdr:nvSpPr>
      <xdr:spPr>
        <a:xfrm>
          <a:off x="15266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892" name="n_2mainValue【公民館】&#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893" name="n_3mainValue【公民館】&#10;有形固定資産減価償却率"/>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41927</xdr:rowOff>
    </xdr:from>
    <xdr:ext cx="405111" cy="259045"/>
    <xdr:sp macro="" textlink="">
      <xdr:nvSpPr>
        <xdr:cNvPr id="894" name="n_4mainValue【公民館】&#10;有形固定資産減価償却率"/>
        <xdr:cNvSpPr txBox="1"/>
      </xdr:nvSpPr>
      <xdr:spPr>
        <a:xfrm>
          <a:off x="12611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3"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934" name="楕円 933"/>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935" name="【公民館】&#10;一人当たり面積該当値テキスト"/>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936" name="楕円 935"/>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937" name="直線コネクタ 936"/>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938" name="楕円 937"/>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939" name="直線コネクタ 938"/>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940" name="楕円 939"/>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941" name="直線コネクタ 940"/>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942" name="楕円 941"/>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114300</xdr:rowOff>
    </xdr:to>
    <xdr:cxnSp macro="">
      <xdr:nvCxnSpPr>
        <xdr:cNvPr id="943" name="直線コネクタ 942"/>
        <xdr:cNvCxnSpPr/>
      </xdr:nvCxnSpPr>
      <xdr:spPr>
        <a:xfrm>
          <a:off x="18656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944"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5"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946"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7"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948" name="n_1mainValue【公民館】&#10;一人当たり面積"/>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949" name="n_2mainValue【公民館】&#10;一人当たり面積"/>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950" name="n_3mainValue【公民館】&#10;一人当たり面積"/>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951" name="n_4mainValue【公民館】&#10;一人当たり面積"/>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をはじめ、類似団体平均と比較して、高い水準となっている施設が多いため、今後も、公共施設総合管理計画及び各施設の個別施設計画に基づき、施設の長寿命化、複合化、統廃合等を進め、公共施設の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362,662
359,108
208.85
175,561,963
169,535,769
2,418,846
84,531,825
193,034,881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3" name="楕円 72"/>
        <xdr:cNvSpPr/>
      </xdr:nvSpPr>
      <xdr:spPr>
        <a:xfrm>
          <a:off x="4584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28592</xdr:rowOff>
    </xdr:from>
    <xdr:ext cx="405111" cy="259045"/>
    <xdr:sp macro="" textlink="">
      <xdr:nvSpPr>
        <xdr:cNvPr id="74" name="【図書館】&#10;有形固定資産減価償却率該当値テキスト"/>
        <xdr:cNvSpPr txBox="1"/>
      </xdr:nvSpPr>
      <xdr:spPr>
        <a:xfrm>
          <a:off x="4673600" y="620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5" name="楕円 74"/>
        <xdr:cNvSpPr/>
      </xdr:nvSpPr>
      <xdr:spPr>
        <a:xfrm>
          <a:off x="3746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49530</xdr:rowOff>
    </xdr:from>
    <xdr:to>
      <xdr:col>24</xdr:col>
      <xdr:colOff>63500</xdr:colOff>
      <xdr:row>36</xdr:row>
      <xdr:rowOff>100965</xdr:rowOff>
    </xdr:to>
    <xdr:cxnSp macro="">
      <xdr:nvCxnSpPr>
        <xdr:cNvPr id="76" name="直線コネクタ 75"/>
        <xdr:cNvCxnSpPr/>
      </xdr:nvCxnSpPr>
      <xdr:spPr>
        <a:xfrm>
          <a:off x="3797300" y="62217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118745</xdr:rowOff>
    </xdr:from>
    <xdr:to>
      <xdr:col>15</xdr:col>
      <xdr:colOff>101600</xdr:colOff>
      <xdr:row>36</xdr:row>
      <xdr:rowOff>48895</xdr:rowOff>
    </xdr:to>
    <xdr:sp macro="" textlink="">
      <xdr:nvSpPr>
        <xdr:cNvPr id="77" name="楕円 76"/>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49530</xdr:rowOff>
    </xdr:to>
    <xdr:cxnSp macro="">
      <xdr:nvCxnSpPr>
        <xdr:cNvPr id="78" name="直線コネクタ 77"/>
        <xdr:cNvCxnSpPr/>
      </xdr:nvCxnSpPr>
      <xdr:spPr>
        <a:xfrm>
          <a:off x="2908300" y="6170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50165</xdr:rowOff>
    </xdr:from>
    <xdr:to>
      <xdr:col>10</xdr:col>
      <xdr:colOff>165100</xdr:colOff>
      <xdr:row>40</xdr:row>
      <xdr:rowOff>151765</xdr:rowOff>
    </xdr:to>
    <xdr:sp macro="" textlink="">
      <xdr:nvSpPr>
        <xdr:cNvPr id="79" name="楕円 78"/>
        <xdr:cNvSpPr/>
      </xdr:nvSpPr>
      <xdr:spPr>
        <a:xfrm>
          <a:off x="1968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169545</xdr:rowOff>
    </xdr:from>
    <xdr:to>
      <xdr:col>15</xdr:col>
      <xdr:colOff>50800</xdr:colOff>
      <xdr:row>40</xdr:row>
      <xdr:rowOff>100965</xdr:rowOff>
    </xdr:to>
    <xdr:cxnSp macro="">
      <xdr:nvCxnSpPr>
        <xdr:cNvPr id="80" name="直線コネクタ 79"/>
        <xdr:cNvCxnSpPr/>
      </xdr:nvCxnSpPr>
      <xdr:spPr>
        <a:xfrm flipV="1">
          <a:off x="2019300" y="6170295"/>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27305</xdr:rowOff>
    </xdr:from>
    <xdr:to>
      <xdr:col>6</xdr:col>
      <xdr:colOff>38100</xdr:colOff>
      <xdr:row>40</xdr:row>
      <xdr:rowOff>128905</xdr:rowOff>
    </xdr:to>
    <xdr:sp macro="" textlink="">
      <xdr:nvSpPr>
        <xdr:cNvPr id="81" name="楕円 80"/>
        <xdr:cNvSpPr/>
      </xdr:nvSpPr>
      <xdr:spPr>
        <a:xfrm>
          <a:off x="1079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78105</xdr:rowOff>
    </xdr:from>
    <xdr:to>
      <xdr:col>10</xdr:col>
      <xdr:colOff>114300</xdr:colOff>
      <xdr:row>40</xdr:row>
      <xdr:rowOff>100965</xdr:rowOff>
    </xdr:to>
    <xdr:cxnSp macro="">
      <xdr:nvCxnSpPr>
        <xdr:cNvPr id="82" name="直線コネクタ 81"/>
        <xdr:cNvCxnSpPr/>
      </xdr:nvCxnSpPr>
      <xdr:spPr>
        <a:xfrm>
          <a:off x="1130300" y="69361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91457</xdr:rowOff>
    </xdr:from>
    <xdr:ext cx="405111" cy="259045"/>
    <xdr:sp macro="" textlink="">
      <xdr:nvSpPr>
        <xdr:cNvPr id="87" name="n_1mainValue【図書館】&#10;有形固定資産減価償却率"/>
        <xdr:cNvSpPr txBox="1"/>
      </xdr:nvSpPr>
      <xdr:spPr>
        <a:xfrm>
          <a:off x="35820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65422</xdr:rowOff>
    </xdr:from>
    <xdr:ext cx="405111" cy="259045"/>
    <xdr:sp macro="" textlink="">
      <xdr:nvSpPr>
        <xdr:cNvPr id="88" name="n_2mainValue【図書館】&#10;有形固定資産減価償却率"/>
        <xdr:cNvSpPr txBox="1"/>
      </xdr:nvSpPr>
      <xdr:spPr>
        <a:xfrm>
          <a:off x="2705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142892</xdr:rowOff>
    </xdr:from>
    <xdr:ext cx="405111" cy="259045"/>
    <xdr:sp macro="" textlink="">
      <xdr:nvSpPr>
        <xdr:cNvPr id="89" name="n_3mainValue【図書館】&#10;有形固定資産減価償却率"/>
        <xdr:cNvSpPr txBox="1"/>
      </xdr:nvSpPr>
      <xdr:spPr>
        <a:xfrm>
          <a:off x="1816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120032</xdr:rowOff>
    </xdr:from>
    <xdr:ext cx="405111" cy="259045"/>
    <xdr:sp macro="" textlink="">
      <xdr:nvSpPr>
        <xdr:cNvPr id="90" name="n_4mainValue【図書館】&#10;有形固定資産減価償却率"/>
        <xdr:cNvSpPr txBox="1"/>
      </xdr:nvSpPr>
      <xdr:spPr>
        <a:xfrm>
          <a:off x="927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8" name="楕円 127"/>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9"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0" name="楕円 129"/>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110490</xdr:rowOff>
    </xdr:to>
    <xdr:cxnSp macro="">
      <xdr:nvCxnSpPr>
        <xdr:cNvPr id="131" name="直線コネクタ 130"/>
        <xdr:cNvCxnSpPr/>
      </xdr:nvCxnSpPr>
      <xdr:spPr>
        <a:xfrm>
          <a:off x="9639300" y="6682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2" name="楕円 131"/>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110490</xdr:rowOff>
    </xdr:to>
    <xdr:cxnSp macro="">
      <xdr:nvCxnSpPr>
        <xdr:cNvPr id="133" name="直線コネクタ 132"/>
        <xdr:cNvCxnSpPr/>
      </xdr:nvCxnSpPr>
      <xdr:spPr>
        <a:xfrm flipV="1">
          <a:off x="8750300" y="6682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4" name="楕円 133"/>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133350</xdr:rowOff>
    </xdr:to>
    <xdr:cxnSp macro="">
      <xdr:nvCxnSpPr>
        <xdr:cNvPr id="135" name="直線コネクタ 134"/>
        <xdr:cNvCxnSpPr/>
      </xdr:nvCxnSpPr>
      <xdr:spPr>
        <a:xfrm flipV="1">
          <a:off x="7861300" y="679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6" name="楕円 135"/>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7" name="直線コネクタ 136"/>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42"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3"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4"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5" name="n_4main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86" name="楕円 185"/>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87" name="【体育館・プール】&#10;有形固定資産減価償却率該当値テキスト"/>
        <xdr:cNvSpPr txBox="1"/>
      </xdr:nvSpPr>
      <xdr:spPr>
        <a:xfrm>
          <a:off x="4673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88" name="楕円 187"/>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121920</xdr:rowOff>
    </xdr:to>
    <xdr:cxnSp macro="">
      <xdr:nvCxnSpPr>
        <xdr:cNvPr id="189" name="直線コネクタ 188"/>
        <xdr:cNvCxnSpPr/>
      </xdr:nvCxnSpPr>
      <xdr:spPr>
        <a:xfrm flipV="1">
          <a:off x="3797300" y="10565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0" name="楕円 189"/>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121920</xdr:rowOff>
    </xdr:to>
    <xdr:cxnSp macro="">
      <xdr:nvCxnSpPr>
        <xdr:cNvPr id="191" name="直線コネクタ 190"/>
        <xdr:cNvCxnSpPr/>
      </xdr:nvCxnSpPr>
      <xdr:spPr>
        <a:xfrm>
          <a:off x="2908300" y="10536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2" name="楕円 191"/>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78105</xdr:rowOff>
    </xdr:to>
    <xdr:cxnSp macro="">
      <xdr:nvCxnSpPr>
        <xdr:cNvPr id="193" name="直線コネクタ 192"/>
        <xdr:cNvCxnSpPr/>
      </xdr:nvCxnSpPr>
      <xdr:spPr>
        <a:xfrm>
          <a:off x="2019300" y="104927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4" name="楕円 193"/>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110490</xdr:rowOff>
    </xdr:to>
    <xdr:cxnSp macro="">
      <xdr:nvCxnSpPr>
        <xdr:cNvPr id="195" name="直線コネクタ 194"/>
        <xdr:cNvCxnSpPr/>
      </xdr:nvCxnSpPr>
      <xdr:spPr>
        <a:xfrm flipV="1">
          <a:off x="1130300" y="10492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200" name="n_1mainValue【体育館・プール】&#10;有形固定資産減価償却率"/>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201" name="n_2mainValue【体育館・プール】&#10;有形固定資産減価償却率"/>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2"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3" name="n_4mainValue【体育館・プール】&#10;有形固定資産減価償却率"/>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36068</xdr:rowOff>
    </xdr:from>
    <xdr:to>
      <xdr:col>55</xdr:col>
      <xdr:colOff>50800</xdr:colOff>
      <xdr:row>63</xdr:row>
      <xdr:rowOff>137668</xdr:rowOff>
    </xdr:to>
    <xdr:sp macro="" textlink="">
      <xdr:nvSpPr>
        <xdr:cNvPr id="241" name="楕円 240"/>
        <xdr:cNvSpPr/>
      </xdr:nvSpPr>
      <xdr:spPr>
        <a:xfrm>
          <a:off x="104267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122445</xdr:rowOff>
    </xdr:from>
    <xdr:ext cx="469744" cy="259045"/>
    <xdr:sp macro="" textlink="">
      <xdr:nvSpPr>
        <xdr:cNvPr id="242" name="【体育館・プール】&#10;一人当たり面積該当値テキスト"/>
        <xdr:cNvSpPr txBox="1"/>
      </xdr:nvSpPr>
      <xdr:spPr>
        <a:xfrm>
          <a:off x="10515600" y="1075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38354</xdr:rowOff>
    </xdr:from>
    <xdr:to>
      <xdr:col>50</xdr:col>
      <xdr:colOff>165100</xdr:colOff>
      <xdr:row>63</xdr:row>
      <xdr:rowOff>139954</xdr:rowOff>
    </xdr:to>
    <xdr:sp macro="" textlink="">
      <xdr:nvSpPr>
        <xdr:cNvPr id="243" name="楕円 242"/>
        <xdr:cNvSpPr/>
      </xdr:nvSpPr>
      <xdr:spPr>
        <a:xfrm>
          <a:off x="9588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86868</xdr:rowOff>
    </xdr:from>
    <xdr:to>
      <xdr:col>55</xdr:col>
      <xdr:colOff>0</xdr:colOff>
      <xdr:row>63</xdr:row>
      <xdr:rowOff>89154</xdr:rowOff>
    </xdr:to>
    <xdr:cxnSp macro="">
      <xdr:nvCxnSpPr>
        <xdr:cNvPr id="244" name="直線コネクタ 243"/>
        <xdr:cNvCxnSpPr/>
      </xdr:nvCxnSpPr>
      <xdr:spPr>
        <a:xfrm flipV="1">
          <a:off x="9639300" y="108882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38354</xdr:rowOff>
    </xdr:from>
    <xdr:to>
      <xdr:col>46</xdr:col>
      <xdr:colOff>38100</xdr:colOff>
      <xdr:row>63</xdr:row>
      <xdr:rowOff>139954</xdr:rowOff>
    </xdr:to>
    <xdr:sp macro="" textlink="">
      <xdr:nvSpPr>
        <xdr:cNvPr id="245" name="楕円 244"/>
        <xdr:cNvSpPr/>
      </xdr:nvSpPr>
      <xdr:spPr>
        <a:xfrm>
          <a:off x="8699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89154</xdr:rowOff>
    </xdr:from>
    <xdr:to>
      <xdr:col>50</xdr:col>
      <xdr:colOff>114300</xdr:colOff>
      <xdr:row>63</xdr:row>
      <xdr:rowOff>89154</xdr:rowOff>
    </xdr:to>
    <xdr:cxnSp macro="">
      <xdr:nvCxnSpPr>
        <xdr:cNvPr id="246" name="直線コネクタ 245"/>
        <xdr:cNvCxnSpPr/>
      </xdr:nvCxnSpPr>
      <xdr:spPr>
        <a:xfrm>
          <a:off x="8750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38354</xdr:rowOff>
    </xdr:from>
    <xdr:to>
      <xdr:col>41</xdr:col>
      <xdr:colOff>101600</xdr:colOff>
      <xdr:row>63</xdr:row>
      <xdr:rowOff>139954</xdr:rowOff>
    </xdr:to>
    <xdr:sp macro="" textlink="">
      <xdr:nvSpPr>
        <xdr:cNvPr id="247" name="楕円 246"/>
        <xdr:cNvSpPr/>
      </xdr:nvSpPr>
      <xdr:spPr>
        <a:xfrm>
          <a:off x="7810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89154</xdr:rowOff>
    </xdr:from>
    <xdr:to>
      <xdr:col>45</xdr:col>
      <xdr:colOff>177800</xdr:colOff>
      <xdr:row>63</xdr:row>
      <xdr:rowOff>89154</xdr:rowOff>
    </xdr:to>
    <xdr:cxnSp macro="">
      <xdr:nvCxnSpPr>
        <xdr:cNvPr id="248" name="直線コネクタ 247"/>
        <xdr:cNvCxnSpPr/>
      </xdr:nvCxnSpPr>
      <xdr:spPr>
        <a:xfrm>
          <a:off x="7861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38354</xdr:rowOff>
    </xdr:from>
    <xdr:to>
      <xdr:col>36</xdr:col>
      <xdr:colOff>165100</xdr:colOff>
      <xdr:row>63</xdr:row>
      <xdr:rowOff>139954</xdr:rowOff>
    </xdr:to>
    <xdr:sp macro="" textlink="">
      <xdr:nvSpPr>
        <xdr:cNvPr id="249" name="楕円 248"/>
        <xdr:cNvSpPr/>
      </xdr:nvSpPr>
      <xdr:spPr>
        <a:xfrm>
          <a:off x="6921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89154</xdr:rowOff>
    </xdr:from>
    <xdr:to>
      <xdr:col>41</xdr:col>
      <xdr:colOff>50800</xdr:colOff>
      <xdr:row>63</xdr:row>
      <xdr:rowOff>89154</xdr:rowOff>
    </xdr:to>
    <xdr:cxnSp macro="">
      <xdr:nvCxnSpPr>
        <xdr:cNvPr id="250" name="直線コネクタ 249"/>
        <xdr:cNvCxnSpPr/>
      </xdr:nvCxnSpPr>
      <xdr:spPr>
        <a:xfrm>
          <a:off x="6972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131081</xdr:rowOff>
    </xdr:from>
    <xdr:ext cx="469744" cy="259045"/>
    <xdr:sp macro="" textlink="">
      <xdr:nvSpPr>
        <xdr:cNvPr id="255" name="n_1mainValue【体育館・プール】&#10;一人当たり面積"/>
        <xdr:cNvSpPr txBox="1"/>
      </xdr:nvSpPr>
      <xdr:spPr>
        <a:xfrm>
          <a:off x="9391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131081</xdr:rowOff>
    </xdr:from>
    <xdr:ext cx="469744" cy="259045"/>
    <xdr:sp macro="" textlink="">
      <xdr:nvSpPr>
        <xdr:cNvPr id="256" name="n_2mainValue【体育館・プール】&#10;一人当たり面積"/>
        <xdr:cNvSpPr txBox="1"/>
      </xdr:nvSpPr>
      <xdr:spPr>
        <a:xfrm>
          <a:off x="8515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131081</xdr:rowOff>
    </xdr:from>
    <xdr:ext cx="469744" cy="259045"/>
    <xdr:sp macro="" textlink="">
      <xdr:nvSpPr>
        <xdr:cNvPr id="257" name="n_3mainValue【体育館・プール】&#10;一人当たり面積"/>
        <xdr:cNvSpPr txBox="1"/>
      </xdr:nvSpPr>
      <xdr:spPr>
        <a:xfrm>
          <a:off x="7626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131081</xdr:rowOff>
    </xdr:from>
    <xdr:ext cx="469744" cy="259045"/>
    <xdr:sp macro="" textlink="">
      <xdr:nvSpPr>
        <xdr:cNvPr id="258" name="n_4mainValue【体育館・プール】&#10;一人当たり面積"/>
        <xdr:cNvSpPr txBox="1"/>
      </xdr:nvSpPr>
      <xdr:spPr>
        <a:xfrm>
          <a:off x="6737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7" name="楕円 296"/>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164609</xdr:rowOff>
    </xdr:from>
    <xdr:ext cx="405111" cy="259045"/>
    <xdr:sp macro="" textlink="">
      <xdr:nvSpPr>
        <xdr:cNvPr id="298" name="【福祉施設】&#10;有形固定資産減価償却率該当値テキスト"/>
        <xdr:cNvSpPr txBox="1"/>
      </xdr:nvSpPr>
      <xdr:spPr>
        <a:xfrm>
          <a:off x="4673600" y="1370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99" name="楕円 298"/>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65532</xdr:rowOff>
    </xdr:to>
    <xdr:cxnSp macro="">
      <xdr:nvCxnSpPr>
        <xdr:cNvPr id="300" name="直線コネクタ 299"/>
        <xdr:cNvCxnSpPr/>
      </xdr:nvCxnSpPr>
      <xdr:spPr>
        <a:xfrm>
          <a:off x="3797300" y="13719811"/>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xdr:rowOff>
    </xdr:from>
    <xdr:to>
      <xdr:col>15</xdr:col>
      <xdr:colOff>101600</xdr:colOff>
      <xdr:row>80</xdr:row>
      <xdr:rowOff>116332</xdr:rowOff>
    </xdr:to>
    <xdr:sp macro="" textlink="">
      <xdr:nvSpPr>
        <xdr:cNvPr id="301" name="楕円 300"/>
        <xdr:cNvSpPr/>
      </xdr:nvSpPr>
      <xdr:spPr>
        <a:xfrm>
          <a:off x="2857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65532</xdr:rowOff>
    </xdr:to>
    <xdr:cxnSp macro="">
      <xdr:nvCxnSpPr>
        <xdr:cNvPr id="302" name="直線コネクタ 301"/>
        <xdr:cNvCxnSpPr/>
      </xdr:nvCxnSpPr>
      <xdr:spPr>
        <a:xfrm flipV="1">
          <a:off x="2908300" y="137198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62737</xdr:rowOff>
    </xdr:from>
    <xdr:to>
      <xdr:col>10</xdr:col>
      <xdr:colOff>165100</xdr:colOff>
      <xdr:row>81</xdr:row>
      <xdr:rowOff>164337</xdr:rowOff>
    </xdr:to>
    <xdr:sp macro="" textlink="">
      <xdr:nvSpPr>
        <xdr:cNvPr id="303" name="楕円 302"/>
        <xdr:cNvSpPr/>
      </xdr:nvSpPr>
      <xdr:spPr>
        <a:xfrm>
          <a:off x="1968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65532</xdr:rowOff>
    </xdr:from>
    <xdr:to>
      <xdr:col>15</xdr:col>
      <xdr:colOff>50800</xdr:colOff>
      <xdr:row>81</xdr:row>
      <xdr:rowOff>113537</xdr:rowOff>
    </xdr:to>
    <xdr:cxnSp macro="">
      <xdr:nvCxnSpPr>
        <xdr:cNvPr id="304" name="直線コネクタ 303"/>
        <xdr:cNvCxnSpPr/>
      </xdr:nvCxnSpPr>
      <xdr:spPr>
        <a:xfrm flipV="1">
          <a:off x="2019300" y="13781532"/>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26163</xdr:rowOff>
    </xdr:from>
    <xdr:to>
      <xdr:col>6</xdr:col>
      <xdr:colOff>38100</xdr:colOff>
      <xdr:row>81</xdr:row>
      <xdr:rowOff>127763</xdr:rowOff>
    </xdr:to>
    <xdr:sp macro="" textlink="">
      <xdr:nvSpPr>
        <xdr:cNvPr id="305" name="楕円 304"/>
        <xdr:cNvSpPr/>
      </xdr:nvSpPr>
      <xdr:spPr>
        <a:xfrm>
          <a:off x="1079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76963</xdr:rowOff>
    </xdr:from>
    <xdr:to>
      <xdr:col>10</xdr:col>
      <xdr:colOff>114300</xdr:colOff>
      <xdr:row>81</xdr:row>
      <xdr:rowOff>113537</xdr:rowOff>
    </xdr:to>
    <xdr:cxnSp macro="">
      <xdr:nvCxnSpPr>
        <xdr:cNvPr id="306" name="直線コネクタ 305"/>
        <xdr:cNvCxnSpPr/>
      </xdr:nvCxnSpPr>
      <xdr:spPr>
        <a:xfrm>
          <a:off x="1130300" y="139644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311" name="n_1mainValue【福祉施設】&#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107459</xdr:rowOff>
    </xdr:from>
    <xdr:ext cx="405111" cy="259045"/>
    <xdr:sp macro="" textlink="">
      <xdr:nvSpPr>
        <xdr:cNvPr id="312" name="n_2mainValue【福祉施設】&#10;有形固定資産減価償却率"/>
        <xdr:cNvSpPr txBox="1"/>
      </xdr:nvSpPr>
      <xdr:spPr>
        <a:xfrm>
          <a:off x="2705744" y="1382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155464</xdr:rowOff>
    </xdr:from>
    <xdr:ext cx="405111" cy="259045"/>
    <xdr:sp macro="" textlink="">
      <xdr:nvSpPr>
        <xdr:cNvPr id="313" name="n_3mainValue【福祉施設】&#10;有形固定資産減価償却率"/>
        <xdr:cNvSpPr txBox="1"/>
      </xdr:nvSpPr>
      <xdr:spPr>
        <a:xfrm>
          <a:off x="1816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118890</xdr:rowOff>
    </xdr:from>
    <xdr:ext cx="405111" cy="259045"/>
    <xdr:sp macro="" textlink="">
      <xdr:nvSpPr>
        <xdr:cNvPr id="314" name="n_4mainValue【福祉施設】&#10;有形固定資産減価償却率"/>
        <xdr:cNvSpPr txBox="1"/>
      </xdr:nvSpPr>
      <xdr:spPr>
        <a:xfrm>
          <a:off x="927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112486</xdr:rowOff>
    </xdr:from>
    <xdr:to>
      <xdr:col>55</xdr:col>
      <xdr:colOff>50800</xdr:colOff>
      <xdr:row>85</xdr:row>
      <xdr:rowOff>42636</xdr:rowOff>
    </xdr:to>
    <xdr:sp macro="" textlink="">
      <xdr:nvSpPr>
        <xdr:cNvPr id="356" name="楕円 355"/>
        <xdr:cNvSpPr/>
      </xdr:nvSpPr>
      <xdr:spPr>
        <a:xfrm>
          <a:off x="104267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90913</xdr:rowOff>
    </xdr:from>
    <xdr:ext cx="469744" cy="259045"/>
    <xdr:sp macro="" textlink="">
      <xdr:nvSpPr>
        <xdr:cNvPr id="357" name="【福祉施設】&#10;一人当たり面積該当値テキスト"/>
        <xdr:cNvSpPr txBox="1"/>
      </xdr:nvSpPr>
      <xdr:spPr>
        <a:xfrm>
          <a:off x="10515600"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123371</xdr:rowOff>
    </xdr:from>
    <xdr:to>
      <xdr:col>50</xdr:col>
      <xdr:colOff>165100</xdr:colOff>
      <xdr:row>85</xdr:row>
      <xdr:rowOff>53521</xdr:rowOff>
    </xdr:to>
    <xdr:sp macro="" textlink="">
      <xdr:nvSpPr>
        <xdr:cNvPr id="358" name="楕円 357"/>
        <xdr:cNvSpPr/>
      </xdr:nvSpPr>
      <xdr:spPr>
        <a:xfrm>
          <a:off x="9588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163286</xdr:rowOff>
    </xdr:from>
    <xdr:to>
      <xdr:col>55</xdr:col>
      <xdr:colOff>0</xdr:colOff>
      <xdr:row>85</xdr:row>
      <xdr:rowOff>2721</xdr:rowOff>
    </xdr:to>
    <xdr:cxnSp macro="">
      <xdr:nvCxnSpPr>
        <xdr:cNvPr id="359" name="直線コネクタ 358"/>
        <xdr:cNvCxnSpPr/>
      </xdr:nvCxnSpPr>
      <xdr:spPr>
        <a:xfrm flipV="1">
          <a:off x="9639300" y="145650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0" name="楕円 359"/>
        <xdr:cNvSpPr/>
      </xdr:nvSpPr>
      <xdr:spPr>
        <a:xfrm>
          <a:off x="8699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2721</xdr:rowOff>
    </xdr:from>
    <xdr:to>
      <xdr:col>50</xdr:col>
      <xdr:colOff>114300</xdr:colOff>
      <xdr:row>85</xdr:row>
      <xdr:rowOff>35379</xdr:rowOff>
    </xdr:to>
    <xdr:cxnSp macro="">
      <xdr:nvCxnSpPr>
        <xdr:cNvPr id="361" name="直線コネクタ 360"/>
        <xdr:cNvCxnSpPr/>
      </xdr:nvCxnSpPr>
      <xdr:spPr>
        <a:xfrm flipV="1">
          <a:off x="8750300" y="14575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104321</xdr:rowOff>
    </xdr:from>
    <xdr:to>
      <xdr:col>41</xdr:col>
      <xdr:colOff>101600</xdr:colOff>
      <xdr:row>86</xdr:row>
      <xdr:rowOff>34471</xdr:rowOff>
    </xdr:to>
    <xdr:sp macro="" textlink="">
      <xdr:nvSpPr>
        <xdr:cNvPr id="362" name="楕円 361"/>
        <xdr:cNvSpPr/>
      </xdr:nvSpPr>
      <xdr:spPr>
        <a:xfrm>
          <a:off x="7810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155121</xdr:rowOff>
    </xdr:to>
    <xdr:cxnSp macro="">
      <xdr:nvCxnSpPr>
        <xdr:cNvPr id="363" name="直線コネクタ 362"/>
        <xdr:cNvCxnSpPr/>
      </xdr:nvCxnSpPr>
      <xdr:spPr>
        <a:xfrm flipV="1">
          <a:off x="7861300" y="146086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104321</xdr:rowOff>
    </xdr:from>
    <xdr:to>
      <xdr:col>36</xdr:col>
      <xdr:colOff>165100</xdr:colOff>
      <xdr:row>86</xdr:row>
      <xdr:rowOff>34471</xdr:rowOff>
    </xdr:to>
    <xdr:sp macro="" textlink="">
      <xdr:nvSpPr>
        <xdr:cNvPr id="364" name="楕円 363"/>
        <xdr:cNvSpPr/>
      </xdr:nvSpPr>
      <xdr:spPr>
        <a:xfrm>
          <a:off x="6921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155121</xdr:rowOff>
    </xdr:from>
    <xdr:to>
      <xdr:col>41</xdr:col>
      <xdr:colOff>50800</xdr:colOff>
      <xdr:row>85</xdr:row>
      <xdr:rowOff>155121</xdr:rowOff>
    </xdr:to>
    <xdr:cxnSp macro="">
      <xdr:nvCxnSpPr>
        <xdr:cNvPr id="365" name="直線コネクタ 364"/>
        <xdr:cNvCxnSpPr/>
      </xdr:nvCxnSpPr>
      <xdr:spPr>
        <a:xfrm>
          <a:off x="6972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44648</xdr:rowOff>
    </xdr:from>
    <xdr:ext cx="469744" cy="259045"/>
    <xdr:sp macro="" textlink="">
      <xdr:nvSpPr>
        <xdr:cNvPr id="370" name="n_1mainValue【福祉施設】&#10;一人当たり面積"/>
        <xdr:cNvSpPr txBox="1"/>
      </xdr:nvSpPr>
      <xdr:spPr>
        <a:xfrm>
          <a:off x="9391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1" name="n_2mainValue【福祉施設】&#10;一人当たり面積"/>
        <xdr:cNvSpPr txBox="1"/>
      </xdr:nvSpPr>
      <xdr:spPr>
        <a:xfrm>
          <a:off x="8515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25598</xdr:rowOff>
    </xdr:from>
    <xdr:ext cx="469744" cy="259045"/>
    <xdr:sp macro="" textlink="">
      <xdr:nvSpPr>
        <xdr:cNvPr id="372" name="n_3mainValue【福祉施設】&#10;一人当たり面積"/>
        <xdr:cNvSpPr txBox="1"/>
      </xdr:nvSpPr>
      <xdr:spPr>
        <a:xfrm>
          <a:off x="7626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25598</xdr:rowOff>
    </xdr:from>
    <xdr:ext cx="469744" cy="259045"/>
    <xdr:sp macro="" textlink="">
      <xdr:nvSpPr>
        <xdr:cNvPr id="373" name="n_4mainValue【福祉施設】&#10;一人当たり面積"/>
        <xdr:cNvSpPr txBox="1"/>
      </xdr:nvSpPr>
      <xdr:spPr>
        <a:xfrm>
          <a:off x="6737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162561</xdr:rowOff>
    </xdr:from>
    <xdr:to>
      <xdr:col>24</xdr:col>
      <xdr:colOff>114300</xdr:colOff>
      <xdr:row>101</xdr:row>
      <xdr:rowOff>92711</xdr:rowOff>
    </xdr:to>
    <xdr:sp macro="" textlink="">
      <xdr:nvSpPr>
        <xdr:cNvPr id="414" name="楕円 413"/>
        <xdr:cNvSpPr/>
      </xdr:nvSpPr>
      <xdr:spPr>
        <a:xfrm>
          <a:off x="4584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13988</xdr:rowOff>
    </xdr:from>
    <xdr:ext cx="405111" cy="259045"/>
    <xdr:sp macro="" textlink="">
      <xdr:nvSpPr>
        <xdr:cNvPr id="415" name="【市民会館】&#10;有形固定資産減価償却率該当値テキスト"/>
        <xdr:cNvSpPr txBox="1"/>
      </xdr:nvSpPr>
      <xdr:spPr>
        <a:xfrm>
          <a:off x="4673600"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160655</xdr:rowOff>
    </xdr:from>
    <xdr:to>
      <xdr:col>20</xdr:col>
      <xdr:colOff>38100</xdr:colOff>
      <xdr:row>107</xdr:row>
      <xdr:rowOff>90805</xdr:rowOff>
    </xdr:to>
    <xdr:sp macro="" textlink="">
      <xdr:nvSpPr>
        <xdr:cNvPr id="416" name="楕円 415"/>
        <xdr:cNvSpPr/>
      </xdr:nvSpPr>
      <xdr:spPr>
        <a:xfrm>
          <a:off x="3746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41911</xdr:rowOff>
    </xdr:from>
    <xdr:to>
      <xdr:col>24</xdr:col>
      <xdr:colOff>63500</xdr:colOff>
      <xdr:row>107</xdr:row>
      <xdr:rowOff>40005</xdr:rowOff>
    </xdr:to>
    <xdr:cxnSp macro="">
      <xdr:nvCxnSpPr>
        <xdr:cNvPr id="417" name="直線コネクタ 416"/>
        <xdr:cNvCxnSpPr/>
      </xdr:nvCxnSpPr>
      <xdr:spPr>
        <a:xfrm flipV="1">
          <a:off x="3797300" y="17358361"/>
          <a:ext cx="838200" cy="102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124461</xdr:rowOff>
    </xdr:from>
    <xdr:to>
      <xdr:col>15</xdr:col>
      <xdr:colOff>101600</xdr:colOff>
      <xdr:row>107</xdr:row>
      <xdr:rowOff>54611</xdr:rowOff>
    </xdr:to>
    <xdr:sp macro="" textlink="">
      <xdr:nvSpPr>
        <xdr:cNvPr id="418" name="楕円 417"/>
        <xdr:cNvSpPr/>
      </xdr:nvSpPr>
      <xdr:spPr>
        <a:xfrm>
          <a:off x="2857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3811</xdr:rowOff>
    </xdr:from>
    <xdr:to>
      <xdr:col>19</xdr:col>
      <xdr:colOff>177800</xdr:colOff>
      <xdr:row>107</xdr:row>
      <xdr:rowOff>40005</xdr:rowOff>
    </xdr:to>
    <xdr:cxnSp macro="">
      <xdr:nvCxnSpPr>
        <xdr:cNvPr id="419" name="直線コネクタ 418"/>
        <xdr:cNvCxnSpPr/>
      </xdr:nvCxnSpPr>
      <xdr:spPr>
        <a:xfrm>
          <a:off x="2908300" y="18348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86361</xdr:rowOff>
    </xdr:from>
    <xdr:to>
      <xdr:col>10</xdr:col>
      <xdr:colOff>165100</xdr:colOff>
      <xdr:row>107</xdr:row>
      <xdr:rowOff>16511</xdr:rowOff>
    </xdr:to>
    <xdr:sp macro="" textlink="">
      <xdr:nvSpPr>
        <xdr:cNvPr id="420" name="楕円 419"/>
        <xdr:cNvSpPr/>
      </xdr:nvSpPr>
      <xdr:spPr>
        <a:xfrm>
          <a:off x="196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137161</xdr:rowOff>
    </xdr:from>
    <xdr:to>
      <xdr:col>15</xdr:col>
      <xdr:colOff>50800</xdr:colOff>
      <xdr:row>107</xdr:row>
      <xdr:rowOff>3811</xdr:rowOff>
    </xdr:to>
    <xdr:cxnSp macro="">
      <xdr:nvCxnSpPr>
        <xdr:cNvPr id="421" name="直線コネクタ 420"/>
        <xdr:cNvCxnSpPr/>
      </xdr:nvCxnSpPr>
      <xdr:spPr>
        <a:xfrm>
          <a:off x="2019300" y="18310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50164</xdr:rowOff>
    </xdr:from>
    <xdr:to>
      <xdr:col>6</xdr:col>
      <xdr:colOff>38100</xdr:colOff>
      <xdr:row>106</xdr:row>
      <xdr:rowOff>151764</xdr:rowOff>
    </xdr:to>
    <xdr:sp macro="" textlink="">
      <xdr:nvSpPr>
        <xdr:cNvPr id="422" name="楕円 421"/>
        <xdr:cNvSpPr/>
      </xdr:nvSpPr>
      <xdr:spPr>
        <a:xfrm>
          <a:off x="1079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100964</xdr:rowOff>
    </xdr:from>
    <xdr:to>
      <xdr:col>10</xdr:col>
      <xdr:colOff>114300</xdr:colOff>
      <xdr:row>106</xdr:row>
      <xdr:rowOff>137161</xdr:rowOff>
    </xdr:to>
    <xdr:cxnSp macro="">
      <xdr:nvCxnSpPr>
        <xdr:cNvPr id="423" name="直線コネクタ 422"/>
        <xdr:cNvCxnSpPr/>
      </xdr:nvCxnSpPr>
      <xdr:spPr>
        <a:xfrm>
          <a:off x="1130300" y="18274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81932</xdr:rowOff>
    </xdr:from>
    <xdr:ext cx="405111" cy="259045"/>
    <xdr:sp macro="" textlink="">
      <xdr:nvSpPr>
        <xdr:cNvPr id="428" name="n_1mainValue【市民会館】&#10;有形固定資産減価償却率"/>
        <xdr:cNvSpPr txBox="1"/>
      </xdr:nvSpPr>
      <xdr:spPr>
        <a:xfrm>
          <a:off x="3582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9" name="n_2mainValue【市民会館】&#10;有形固定資産減価償却率"/>
        <xdr:cNvSpPr txBox="1"/>
      </xdr:nvSpPr>
      <xdr:spPr>
        <a:xfrm>
          <a:off x="2705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7638</xdr:rowOff>
    </xdr:from>
    <xdr:ext cx="405111" cy="259045"/>
    <xdr:sp macro="" textlink="">
      <xdr:nvSpPr>
        <xdr:cNvPr id="430" name="n_3mainValue【市民会館】&#10;有形固定資産減価償却率"/>
        <xdr:cNvSpPr txBox="1"/>
      </xdr:nvSpPr>
      <xdr:spPr>
        <a:xfrm>
          <a:off x="18167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142891</xdr:rowOff>
    </xdr:from>
    <xdr:ext cx="405111" cy="259045"/>
    <xdr:sp macro="" textlink="">
      <xdr:nvSpPr>
        <xdr:cNvPr id="431" name="n_4mainValue【市民会館】&#10;有形固定資産減価償却率"/>
        <xdr:cNvSpPr txBox="1"/>
      </xdr:nvSpPr>
      <xdr:spPr>
        <a:xfrm>
          <a:off x="927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31114</xdr:rowOff>
    </xdr:from>
    <xdr:to>
      <xdr:col>55</xdr:col>
      <xdr:colOff>50800</xdr:colOff>
      <xdr:row>104</xdr:row>
      <xdr:rowOff>132714</xdr:rowOff>
    </xdr:to>
    <xdr:sp macro="" textlink="">
      <xdr:nvSpPr>
        <xdr:cNvPr id="467" name="楕円 466"/>
        <xdr:cNvSpPr/>
      </xdr:nvSpPr>
      <xdr:spPr>
        <a:xfrm>
          <a:off x="10426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53991</xdr:rowOff>
    </xdr:from>
    <xdr:ext cx="469744" cy="259045"/>
    <xdr:sp macro="" textlink="">
      <xdr:nvSpPr>
        <xdr:cNvPr id="468" name="【市民会館】&#10;一人当たり面積該当値テキスト"/>
        <xdr:cNvSpPr txBox="1"/>
      </xdr:nvSpPr>
      <xdr:spPr>
        <a:xfrm>
          <a:off x="10515600"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69" name="楕円 468"/>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81914</xdr:rowOff>
    </xdr:from>
    <xdr:to>
      <xdr:col>55</xdr:col>
      <xdr:colOff>0</xdr:colOff>
      <xdr:row>105</xdr:row>
      <xdr:rowOff>133350</xdr:rowOff>
    </xdr:to>
    <xdr:cxnSp macro="">
      <xdr:nvCxnSpPr>
        <xdr:cNvPr id="470" name="直線コネクタ 469"/>
        <xdr:cNvCxnSpPr/>
      </xdr:nvCxnSpPr>
      <xdr:spPr>
        <a:xfrm flipV="1">
          <a:off x="9639300" y="17912714"/>
          <a:ext cx="8382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71" name="楕円 470"/>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72" name="直線コネクタ 471"/>
        <xdr:cNvCxnSpPr/>
      </xdr:nvCxnSpPr>
      <xdr:spPr>
        <a:xfrm>
          <a:off x="875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73" name="楕円 472"/>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133350</xdr:rowOff>
    </xdr:to>
    <xdr:cxnSp macro="">
      <xdr:nvCxnSpPr>
        <xdr:cNvPr id="474" name="直線コネクタ 473"/>
        <xdr:cNvCxnSpPr/>
      </xdr:nvCxnSpPr>
      <xdr:spPr>
        <a:xfrm>
          <a:off x="7861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88264</xdr:rowOff>
    </xdr:from>
    <xdr:to>
      <xdr:col>36</xdr:col>
      <xdr:colOff>165100</xdr:colOff>
      <xdr:row>106</xdr:row>
      <xdr:rowOff>18414</xdr:rowOff>
    </xdr:to>
    <xdr:sp macro="" textlink="">
      <xdr:nvSpPr>
        <xdr:cNvPr id="475" name="楕円 474"/>
        <xdr:cNvSpPr/>
      </xdr:nvSpPr>
      <xdr:spPr>
        <a:xfrm>
          <a:off x="692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139064</xdr:rowOff>
    </xdr:to>
    <xdr:cxnSp macro="">
      <xdr:nvCxnSpPr>
        <xdr:cNvPr id="476" name="直線コネクタ 475"/>
        <xdr:cNvCxnSpPr/>
      </xdr:nvCxnSpPr>
      <xdr:spPr>
        <a:xfrm flipV="1">
          <a:off x="6972300" y="18135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81"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2" name="n_2main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83" name="n_3mainValue【市民会館】&#10;一人当たり面積"/>
        <xdr:cNvSpPr txBox="1"/>
      </xdr:nvSpPr>
      <xdr:spPr>
        <a:xfrm>
          <a:off x="7626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9541</xdr:rowOff>
    </xdr:from>
    <xdr:ext cx="469744" cy="259045"/>
    <xdr:sp macro="" textlink="">
      <xdr:nvSpPr>
        <xdr:cNvPr id="484" name="n_4mainValue【市民会館】&#10;一人当たり面積"/>
        <xdr:cNvSpPr txBox="1"/>
      </xdr:nvSpPr>
      <xdr:spPr>
        <a:xfrm>
          <a:off x="6737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25" name="楕円 524"/>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526" name="【一般廃棄物処理施設】&#10;有形固定資産減価償却率該当値テキスト"/>
        <xdr:cNvSpPr txBox="1"/>
      </xdr:nvSpPr>
      <xdr:spPr>
        <a:xfrm>
          <a:off x="16357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527" name="楕円 526"/>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160020</xdr:rowOff>
    </xdr:from>
    <xdr:to>
      <xdr:col>85</xdr:col>
      <xdr:colOff>127000</xdr:colOff>
      <xdr:row>39</xdr:row>
      <xdr:rowOff>28575</xdr:rowOff>
    </xdr:to>
    <xdr:cxnSp macro="">
      <xdr:nvCxnSpPr>
        <xdr:cNvPr id="528" name="直線コネクタ 527"/>
        <xdr:cNvCxnSpPr/>
      </xdr:nvCxnSpPr>
      <xdr:spPr>
        <a:xfrm>
          <a:off x="15481300" y="66751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529" name="楕円 528"/>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160020</xdr:rowOff>
    </xdr:to>
    <xdr:cxnSp macro="">
      <xdr:nvCxnSpPr>
        <xdr:cNvPr id="530" name="直線コネクタ 529"/>
        <xdr:cNvCxnSpPr/>
      </xdr:nvCxnSpPr>
      <xdr:spPr>
        <a:xfrm>
          <a:off x="14592300" y="663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84455</xdr:rowOff>
    </xdr:from>
    <xdr:to>
      <xdr:col>72</xdr:col>
      <xdr:colOff>38100</xdr:colOff>
      <xdr:row>40</xdr:row>
      <xdr:rowOff>14605</xdr:rowOff>
    </xdr:to>
    <xdr:sp macro="" textlink="">
      <xdr:nvSpPr>
        <xdr:cNvPr id="531" name="楕円 530"/>
        <xdr:cNvSpPr/>
      </xdr:nvSpPr>
      <xdr:spPr>
        <a:xfrm>
          <a:off x="13652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121920</xdr:rowOff>
    </xdr:from>
    <xdr:to>
      <xdr:col>76</xdr:col>
      <xdr:colOff>114300</xdr:colOff>
      <xdr:row>39</xdr:row>
      <xdr:rowOff>135255</xdr:rowOff>
    </xdr:to>
    <xdr:cxnSp macro="">
      <xdr:nvCxnSpPr>
        <xdr:cNvPr id="532" name="直線コネクタ 531"/>
        <xdr:cNvCxnSpPr/>
      </xdr:nvCxnSpPr>
      <xdr:spPr>
        <a:xfrm flipV="1">
          <a:off x="13703300" y="663702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533" name="楕円 532"/>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135255</xdr:rowOff>
    </xdr:to>
    <xdr:cxnSp macro="">
      <xdr:nvCxnSpPr>
        <xdr:cNvPr id="534" name="直線コネクタ 533"/>
        <xdr:cNvCxnSpPr/>
      </xdr:nvCxnSpPr>
      <xdr:spPr>
        <a:xfrm>
          <a:off x="12814300" y="67970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539" name="n_1mainValue【一般廃棄物処理施設】&#10;有形固定資産減価償却率"/>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40" name="n_2main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5732</xdr:rowOff>
    </xdr:from>
    <xdr:ext cx="405111" cy="259045"/>
    <xdr:sp macro="" textlink="">
      <xdr:nvSpPr>
        <xdr:cNvPr id="541" name="n_3mainValue【一般廃棄物処理施設】&#10;有形固定資産減価償却率"/>
        <xdr:cNvSpPr txBox="1"/>
      </xdr:nvSpPr>
      <xdr:spPr>
        <a:xfrm>
          <a:off x="13500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542" name="n_4mainValue【一般廃棄物処理施設】&#10;有形固定資産減価償却率"/>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104358</xdr:rowOff>
    </xdr:from>
    <xdr:to>
      <xdr:col>116</xdr:col>
      <xdr:colOff>114300</xdr:colOff>
      <xdr:row>37</xdr:row>
      <xdr:rowOff>34508</xdr:rowOff>
    </xdr:to>
    <xdr:sp macro="" textlink="">
      <xdr:nvSpPr>
        <xdr:cNvPr id="582" name="楕円 581"/>
        <xdr:cNvSpPr/>
      </xdr:nvSpPr>
      <xdr:spPr>
        <a:xfrm>
          <a:off x="22110700" y="62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127235</xdr:rowOff>
    </xdr:from>
    <xdr:ext cx="599010" cy="259045"/>
    <xdr:sp macro="" textlink="">
      <xdr:nvSpPr>
        <xdr:cNvPr id="583" name="【一般廃棄物処理施設】&#10;一人当たり有形固定資産（償却資産）額該当値テキスト"/>
        <xdr:cNvSpPr txBox="1"/>
      </xdr:nvSpPr>
      <xdr:spPr>
        <a:xfrm>
          <a:off x="22199600" y="612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110668</xdr:rowOff>
    </xdr:from>
    <xdr:to>
      <xdr:col>112</xdr:col>
      <xdr:colOff>38100</xdr:colOff>
      <xdr:row>37</xdr:row>
      <xdr:rowOff>40818</xdr:rowOff>
    </xdr:to>
    <xdr:sp macro="" textlink="">
      <xdr:nvSpPr>
        <xdr:cNvPr id="584" name="楕円 583"/>
        <xdr:cNvSpPr/>
      </xdr:nvSpPr>
      <xdr:spPr>
        <a:xfrm>
          <a:off x="21272500" y="6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155158</xdr:rowOff>
    </xdr:from>
    <xdr:to>
      <xdr:col>116</xdr:col>
      <xdr:colOff>63500</xdr:colOff>
      <xdr:row>36</xdr:row>
      <xdr:rowOff>161468</xdr:rowOff>
    </xdr:to>
    <xdr:cxnSp macro="">
      <xdr:nvCxnSpPr>
        <xdr:cNvPr id="585" name="直線コネクタ 584"/>
        <xdr:cNvCxnSpPr/>
      </xdr:nvCxnSpPr>
      <xdr:spPr>
        <a:xfrm flipV="1">
          <a:off x="21323300" y="6327358"/>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115910</xdr:rowOff>
    </xdr:from>
    <xdr:to>
      <xdr:col>107</xdr:col>
      <xdr:colOff>101600</xdr:colOff>
      <xdr:row>37</xdr:row>
      <xdr:rowOff>46060</xdr:rowOff>
    </xdr:to>
    <xdr:sp macro="" textlink="">
      <xdr:nvSpPr>
        <xdr:cNvPr id="586" name="楕円 585"/>
        <xdr:cNvSpPr/>
      </xdr:nvSpPr>
      <xdr:spPr>
        <a:xfrm>
          <a:off x="20383500" y="62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161468</xdr:rowOff>
    </xdr:from>
    <xdr:to>
      <xdr:col>111</xdr:col>
      <xdr:colOff>177800</xdr:colOff>
      <xdr:row>36</xdr:row>
      <xdr:rowOff>166710</xdr:rowOff>
    </xdr:to>
    <xdr:cxnSp macro="">
      <xdr:nvCxnSpPr>
        <xdr:cNvPr id="587" name="直線コネクタ 586"/>
        <xdr:cNvCxnSpPr/>
      </xdr:nvCxnSpPr>
      <xdr:spPr>
        <a:xfrm flipV="1">
          <a:off x="20434300" y="6333668"/>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117472</xdr:rowOff>
    </xdr:from>
    <xdr:to>
      <xdr:col>102</xdr:col>
      <xdr:colOff>165100</xdr:colOff>
      <xdr:row>38</xdr:row>
      <xdr:rowOff>47622</xdr:rowOff>
    </xdr:to>
    <xdr:sp macro="" textlink="">
      <xdr:nvSpPr>
        <xdr:cNvPr id="588" name="楕円 587"/>
        <xdr:cNvSpPr/>
      </xdr:nvSpPr>
      <xdr:spPr>
        <a:xfrm>
          <a:off x="19494500" y="64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166710</xdr:rowOff>
    </xdr:from>
    <xdr:to>
      <xdr:col>107</xdr:col>
      <xdr:colOff>50800</xdr:colOff>
      <xdr:row>37</xdr:row>
      <xdr:rowOff>168273</xdr:rowOff>
    </xdr:to>
    <xdr:cxnSp macro="">
      <xdr:nvCxnSpPr>
        <xdr:cNvPr id="589" name="直線コネクタ 588"/>
        <xdr:cNvCxnSpPr/>
      </xdr:nvCxnSpPr>
      <xdr:spPr>
        <a:xfrm flipV="1">
          <a:off x="19545300" y="6338910"/>
          <a:ext cx="889000" cy="1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121793</xdr:rowOff>
    </xdr:from>
    <xdr:to>
      <xdr:col>98</xdr:col>
      <xdr:colOff>38100</xdr:colOff>
      <xdr:row>38</xdr:row>
      <xdr:rowOff>51943</xdr:rowOff>
    </xdr:to>
    <xdr:sp macro="" textlink="">
      <xdr:nvSpPr>
        <xdr:cNvPr id="590" name="楕円 589"/>
        <xdr:cNvSpPr/>
      </xdr:nvSpPr>
      <xdr:spPr>
        <a:xfrm>
          <a:off x="18605500" y="64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168273</xdr:rowOff>
    </xdr:from>
    <xdr:to>
      <xdr:col>102</xdr:col>
      <xdr:colOff>114300</xdr:colOff>
      <xdr:row>38</xdr:row>
      <xdr:rowOff>1143</xdr:rowOff>
    </xdr:to>
    <xdr:cxnSp macro="">
      <xdr:nvCxnSpPr>
        <xdr:cNvPr id="591" name="直線コネクタ 590"/>
        <xdr:cNvCxnSpPr/>
      </xdr:nvCxnSpPr>
      <xdr:spPr>
        <a:xfrm flipV="1">
          <a:off x="18656300" y="6511923"/>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57345</xdr:rowOff>
    </xdr:from>
    <xdr:ext cx="599010" cy="259045"/>
    <xdr:sp macro="" textlink="">
      <xdr:nvSpPr>
        <xdr:cNvPr id="596" name="n_1mainValue【一般廃棄物処理施設】&#10;一人当たり有形固定資産（償却資産）額"/>
        <xdr:cNvSpPr txBox="1"/>
      </xdr:nvSpPr>
      <xdr:spPr>
        <a:xfrm>
          <a:off x="21011095" y="605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62587</xdr:rowOff>
    </xdr:from>
    <xdr:ext cx="599010" cy="259045"/>
    <xdr:sp macro="" textlink="">
      <xdr:nvSpPr>
        <xdr:cNvPr id="597" name="n_2mainValue【一般廃棄物処理施設】&#10;一人当たり有形固定資産（償却資産）額"/>
        <xdr:cNvSpPr txBox="1"/>
      </xdr:nvSpPr>
      <xdr:spPr>
        <a:xfrm>
          <a:off x="20134795" y="606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64149</xdr:rowOff>
    </xdr:from>
    <xdr:ext cx="534377" cy="259045"/>
    <xdr:sp macro="" textlink="">
      <xdr:nvSpPr>
        <xdr:cNvPr id="598" name="n_3mainValue【一般廃棄物処理施設】&#10;一人当たり有形固定資産（償却資産）額"/>
        <xdr:cNvSpPr txBox="1"/>
      </xdr:nvSpPr>
      <xdr:spPr>
        <a:xfrm>
          <a:off x="19278111" y="62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68470</xdr:rowOff>
    </xdr:from>
    <xdr:ext cx="534377" cy="259045"/>
    <xdr:sp macro="" textlink="">
      <xdr:nvSpPr>
        <xdr:cNvPr id="599" name="n_4mainValue【一般廃棄物処理施設】&#10;一人当たり有形固定資産（償却資産）額"/>
        <xdr:cNvSpPr txBox="1"/>
      </xdr:nvSpPr>
      <xdr:spPr>
        <a:xfrm>
          <a:off x="18389111" y="62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639" name="楕円 638"/>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640" name="【保健センター・保健所】&#10;有形固定資産減価償却率該当値テキスト"/>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641" name="楕円 640"/>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123825</xdr:rowOff>
    </xdr:to>
    <xdr:cxnSp macro="">
      <xdr:nvCxnSpPr>
        <xdr:cNvPr id="642" name="直線コネクタ 641"/>
        <xdr:cNvCxnSpPr/>
      </xdr:nvCxnSpPr>
      <xdr:spPr>
        <a:xfrm>
          <a:off x="15481300" y="10380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643" name="楕円 642"/>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93345</xdr:rowOff>
    </xdr:to>
    <xdr:cxnSp macro="">
      <xdr:nvCxnSpPr>
        <xdr:cNvPr id="644" name="直線コネクタ 643"/>
        <xdr:cNvCxnSpPr/>
      </xdr:nvCxnSpPr>
      <xdr:spPr>
        <a:xfrm>
          <a:off x="14592300" y="103403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645" name="楕円 644"/>
        <xdr:cNvSpPr/>
      </xdr:nvSpPr>
      <xdr:spPr>
        <a:xfrm>
          <a:off x="1365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53340</xdr:rowOff>
    </xdr:to>
    <xdr:cxnSp macro="">
      <xdr:nvCxnSpPr>
        <xdr:cNvPr id="646" name="直線コネクタ 645"/>
        <xdr:cNvCxnSpPr/>
      </xdr:nvCxnSpPr>
      <xdr:spPr>
        <a:xfrm>
          <a:off x="13703300" y="1030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122555</xdr:rowOff>
    </xdr:from>
    <xdr:to>
      <xdr:col>67</xdr:col>
      <xdr:colOff>101600</xdr:colOff>
      <xdr:row>60</xdr:row>
      <xdr:rowOff>52705</xdr:rowOff>
    </xdr:to>
    <xdr:sp macro="" textlink="">
      <xdr:nvSpPr>
        <xdr:cNvPr id="647" name="楕円 646"/>
        <xdr:cNvSpPr/>
      </xdr:nvSpPr>
      <xdr:spPr>
        <a:xfrm>
          <a:off x="12763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xdr:rowOff>
    </xdr:from>
    <xdr:to>
      <xdr:col>71</xdr:col>
      <xdr:colOff>177800</xdr:colOff>
      <xdr:row>60</xdr:row>
      <xdr:rowOff>15240</xdr:rowOff>
    </xdr:to>
    <xdr:cxnSp macro="">
      <xdr:nvCxnSpPr>
        <xdr:cNvPr id="648" name="直線コネクタ 647"/>
        <xdr:cNvCxnSpPr/>
      </xdr:nvCxnSpPr>
      <xdr:spPr>
        <a:xfrm>
          <a:off x="12814300" y="102889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653" name="n_1mainValue【保健センター・保健所】&#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654" name="n_2mainValue【保健センター・保健所】&#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655" name="n_3mainValue【保健センター・保健所】&#10;有形固定資産減価償却率"/>
        <xdr:cNvSpPr txBox="1"/>
      </xdr:nvSpPr>
      <xdr:spPr>
        <a:xfrm>
          <a:off x="13500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656" name="n_4mainValue【保健センター・保健所】&#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94" name="楕円 693"/>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95"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96" name="楕円 695"/>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97" name="直線コネクタ 696"/>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98" name="楕円 697"/>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699" name="直線コネクタ 698"/>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700" name="楕円 699"/>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160020</xdr:rowOff>
    </xdr:to>
    <xdr:cxnSp macro="">
      <xdr:nvCxnSpPr>
        <xdr:cNvPr id="701" name="直線コネクタ 700"/>
        <xdr:cNvCxnSpPr/>
      </xdr:nvCxnSpPr>
      <xdr:spPr>
        <a:xfrm>
          <a:off x="19545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702" name="楕円 701"/>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160020</xdr:rowOff>
    </xdr:to>
    <xdr:cxnSp macro="">
      <xdr:nvCxnSpPr>
        <xdr:cNvPr id="703" name="直線コネクタ 702"/>
        <xdr:cNvCxnSpPr/>
      </xdr:nvCxnSpPr>
      <xdr:spPr>
        <a:xfrm>
          <a:off x="18656300" y="10771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08"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09"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0"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11" name="n_4mainValue【保健センター・保健所】&#10;一人当たり面積"/>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71120</xdr:rowOff>
    </xdr:from>
    <xdr:to>
      <xdr:col>85</xdr:col>
      <xdr:colOff>177800</xdr:colOff>
      <xdr:row>82</xdr:row>
      <xdr:rowOff>1270</xdr:rowOff>
    </xdr:to>
    <xdr:sp macro="" textlink="">
      <xdr:nvSpPr>
        <xdr:cNvPr id="752" name="楕円 751"/>
        <xdr:cNvSpPr/>
      </xdr:nvSpPr>
      <xdr:spPr>
        <a:xfrm>
          <a:off x="16268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93997</xdr:rowOff>
    </xdr:from>
    <xdr:ext cx="405111" cy="259045"/>
    <xdr:sp macro="" textlink="">
      <xdr:nvSpPr>
        <xdr:cNvPr id="753" name="【消防施設】&#10;有形固定資産減価償却率該当値テキスト"/>
        <xdr:cNvSpPr txBox="1"/>
      </xdr:nvSpPr>
      <xdr:spPr>
        <a:xfrm>
          <a:off x="16357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145414</xdr:rowOff>
    </xdr:from>
    <xdr:to>
      <xdr:col>81</xdr:col>
      <xdr:colOff>101600</xdr:colOff>
      <xdr:row>82</xdr:row>
      <xdr:rowOff>75564</xdr:rowOff>
    </xdr:to>
    <xdr:sp macro="" textlink="">
      <xdr:nvSpPr>
        <xdr:cNvPr id="754" name="楕円 753"/>
        <xdr:cNvSpPr/>
      </xdr:nvSpPr>
      <xdr:spPr>
        <a:xfrm>
          <a:off x="15430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121920</xdr:rowOff>
    </xdr:from>
    <xdr:to>
      <xdr:col>85</xdr:col>
      <xdr:colOff>127000</xdr:colOff>
      <xdr:row>82</xdr:row>
      <xdr:rowOff>24764</xdr:rowOff>
    </xdr:to>
    <xdr:cxnSp macro="">
      <xdr:nvCxnSpPr>
        <xdr:cNvPr id="755" name="直線コネクタ 754"/>
        <xdr:cNvCxnSpPr/>
      </xdr:nvCxnSpPr>
      <xdr:spPr>
        <a:xfrm flipV="1">
          <a:off x="15481300" y="14009370"/>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56" name="楕円 755"/>
        <xdr:cNvSpPr/>
      </xdr:nvSpPr>
      <xdr:spPr>
        <a:xfrm>
          <a:off x="14541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158114</xdr:rowOff>
    </xdr:from>
    <xdr:to>
      <xdr:col>81</xdr:col>
      <xdr:colOff>50800</xdr:colOff>
      <xdr:row>82</xdr:row>
      <xdr:rowOff>24764</xdr:rowOff>
    </xdr:to>
    <xdr:cxnSp macro="">
      <xdr:nvCxnSpPr>
        <xdr:cNvPr id="757" name="直線コネクタ 756"/>
        <xdr:cNvCxnSpPr/>
      </xdr:nvCxnSpPr>
      <xdr:spPr>
        <a:xfrm>
          <a:off x="14592300" y="1404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118745</xdr:rowOff>
    </xdr:from>
    <xdr:to>
      <xdr:col>72</xdr:col>
      <xdr:colOff>38100</xdr:colOff>
      <xdr:row>82</xdr:row>
      <xdr:rowOff>48895</xdr:rowOff>
    </xdr:to>
    <xdr:sp macro="" textlink="">
      <xdr:nvSpPr>
        <xdr:cNvPr id="758" name="楕円 757"/>
        <xdr:cNvSpPr/>
      </xdr:nvSpPr>
      <xdr:spPr>
        <a:xfrm>
          <a:off x="13652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158114</xdr:rowOff>
    </xdr:from>
    <xdr:to>
      <xdr:col>76</xdr:col>
      <xdr:colOff>114300</xdr:colOff>
      <xdr:row>81</xdr:row>
      <xdr:rowOff>169545</xdr:rowOff>
    </xdr:to>
    <xdr:cxnSp macro="">
      <xdr:nvCxnSpPr>
        <xdr:cNvPr id="759" name="直線コネクタ 758"/>
        <xdr:cNvCxnSpPr/>
      </xdr:nvCxnSpPr>
      <xdr:spPr>
        <a:xfrm flipV="1">
          <a:off x="13703300" y="140455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760" name="楕円 759"/>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81</xdr:row>
      <xdr:rowOff>169545</xdr:rowOff>
    </xdr:to>
    <xdr:cxnSp macro="">
      <xdr:nvCxnSpPr>
        <xdr:cNvPr id="761" name="直線コネクタ 760"/>
        <xdr:cNvCxnSpPr/>
      </xdr:nvCxnSpPr>
      <xdr:spPr>
        <a:xfrm>
          <a:off x="12814300" y="14028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66691</xdr:rowOff>
    </xdr:from>
    <xdr:ext cx="405111" cy="259045"/>
    <xdr:sp macro="" textlink="">
      <xdr:nvSpPr>
        <xdr:cNvPr id="766" name="n_1mainValue【消防施設】&#10;有形固定資産減価償却率"/>
        <xdr:cNvSpPr txBox="1"/>
      </xdr:nvSpPr>
      <xdr:spPr>
        <a:xfrm>
          <a:off x="15266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767" name="n_2main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40022</xdr:rowOff>
    </xdr:from>
    <xdr:ext cx="405111" cy="259045"/>
    <xdr:sp macro="" textlink="">
      <xdr:nvSpPr>
        <xdr:cNvPr id="768" name="n_3mainValue【消防施設】&#10;有形固定資産減価償却率"/>
        <xdr:cNvSpPr txBox="1"/>
      </xdr:nvSpPr>
      <xdr:spPr>
        <a:xfrm>
          <a:off x="13500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11447</xdr:rowOff>
    </xdr:from>
    <xdr:ext cx="405111" cy="259045"/>
    <xdr:sp macro="" textlink="">
      <xdr:nvSpPr>
        <xdr:cNvPr id="769" name="n_4mainValue【消防施設】&#10;有形固定資産減価償却率"/>
        <xdr:cNvSpPr txBox="1"/>
      </xdr:nvSpPr>
      <xdr:spPr>
        <a:xfrm>
          <a:off x="12611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09" name="楕円 808"/>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0" name="【消防施設】&#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811" name="楕円 810"/>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133350</xdr:rowOff>
    </xdr:to>
    <xdr:cxnSp macro="">
      <xdr:nvCxnSpPr>
        <xdr:cNvPr id="812" name="直線コネクタ 811"/>
        <xdr:cNvCxnSpPr/>
      </xdr:nvCxnSpPr>
      <xdr:spPr>
        <a:xfrm flipV="1">
          <a:off x="21323300" y="14300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13" name="楕円 812"/>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814" name="直線コネクタ 813"/>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5" name="楕円 814"/>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816" name="直線コネクタ 815"/>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楕円 816"/>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818" name="直線コネクタ 817"/>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823" name="n_1main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4" name="n_2main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5" name="n_3main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26" name="n_4mainValue【消防施設】&#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867" name="楕円 866"/>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868" name="【庁舎】&#10;有形固定資産減価償却率該当値テキスト"/>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149225</xdr:rowOff>
    </xdr:from>
    <xdr:to>
      <xdr:col>81</xdr:col>
      <xdr:colOff>101600</xdr:colOff>
      <xdr:row>106</xdr:row>
      <xdr:rowOff>79375</xdr:rowOff>
    </xdr:to>
    <xdr:sp macro="" textlink="">
      <xdr:nvSpPr>
        <xdr:cNvPr id="869" name="楕円 868"/>
        <xdr:cNvSpPr/>
      </xdr:nvSpPr>
      <xdr:spPr>
        <a:xfrm>
          <a:off x="15430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106</xdr:row>
      <xdr:rowOff>43814</xdr:rowOff>
    </xdr:to>
    <xdr:cxnSp macro="">
      <xdr:nvCxnSpPr>
        <xdr:cNvPr id="870" name="直線コネクタ 869"/>
        <xdr:cNvCxnSpPr/>
      </xdr:nvCxnSpPr>
      <xdr:spPr>
        <a:xfrm>
          <a:off x="15481300" y="1820227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871" name="楕円 870"/>
        <xdr:cNvSpPr/>
      </xdr:nvSpPr>
      <xdr:spPr>
        <a:xfrm>
          <a:off x="14541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160020</xdr:rowOff>
    </xdr:from>
    <xdr:to>
      <xdr:col>81</xdr:col>
      <xdr:colOff>50800</xdr:colOff>
      <xdr:row>106</xdr:row>
      <xdr:rowOff>28575</xdr:rowOff>
    </xdr:to>
    <xdr:cxnSp macro="">
      <xdr:nvCxnSpPr>
        <xdr:cNvPr id="872" name="直線コネクタ 871"/>
        <xdr:cNvCxnSpPr/>
      </xdr:nvCxnSpPr>
      <xdr:spPr>
        <a:xfrm>
          <a:off x="14592300" y="18162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873" name="楕円 872"/>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105</xdr:row>
      <xdr:rowOff>160020</xdr:rowOff>
    </xdr:to>
    <xdr:cxnSp macro="">
      <xdr:nvCxnSpPr>
        <xdr:cNvPr id="874" name="直線コネクタ 873"/>
        <xdr:cNvCxnSpPr/>
      </xdr:nvCxnSpPr>
      <xdr:spPr>
        <a:xfrm>
          <a:off x="13703300" y="18116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23495</xdr:rowOff>
    </xdr:from>
    <xdr:to>
      <xdr:col>67</xdr:col>
      <xdr:colOff>101600</xdr:colOff>
      <xdr:row>105</xdr:row>
      <xdr:rowOff>125095</xdr:rowOff>
    </xdr:to>
    <xdr:sp macro="" textlink="">
      <xdr:nvSpPr>
        <xdr:cNvPr id="875" name="楕円 874"/>
        <xdr:cNvSpPr/>
      </xdr:nvSpPr>
      <xdr:spPr>
        <a:xfrm>
          <a:off x="12763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74295</xdr:rowOff>
    </xdr:from>
    <xdr:to>
      <xdr:col>71</xdr:col>
      <xdr:colOff>177800</xdr:colOff>
      <xdr:row>105</xdr:row>
      <xdr:rowOff>114300</xdr:rowOff>
    </xdr:to>
    <xdr:cxnSp macro="">
      <xdr:nvCxnSpPr>
        <xdr:cNvPr id="876" name="直線コネクタ 875"/>
        <xdr:cNvCxnSpPr/>
      </xdr:nvCxnSpPr>
      <xdr:spPr>
        <a:xfrm>
          <a:off x="12814300" y="18076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70502</xdr:rowOff>
    </xdr:from>
    <xdr:ext cx="405111" cy="259045"/>
    <xdr:sp macro="" textlink="">
      <xdr:nvSpPr>
        <xdr:cNvPr id="881" name="n_1mainValue【庁舎】&#10;有形固定資産減価償却率"/>
        <xdr:cNvSpPr txBox="1"/>
      </xdr:nvSpPr>
      <xdr:spPr>
        <a:xfrm>
          <a:off x="152660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882" name="n_2mainValue【庁舎】&#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883" name="n_3mainValue【庁舎】&#10;有形固定資産減価償却率"/>
        <xdr:cNvSpPr txBox="1"/>
      </xdr:nvSpPr>
      <xdr:spPr>
        <a:xfrm>
          <a:off x="13500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116222</xdr:rowOff>
    </xdr:from>
    <xdr:ext cx="405111" cy="259045"/>
    <xdr:sp macro="" textlink="">
      <xdr:nvSpPr>
        <xdr:cNvPr id="884" name="n_4mainValue【庁舎】&#10;有形固定資産減価償却率"/>
        <xdr:cNvSpPr txBox="1"/>
      </xdr:nvSpPr>
      <xdr:spPr>
        <a:xfrm>
          <a:off x="12611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924" name="楕円 923"/>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925" name="【庁舎】&#10;一人当たり面積該当値テキスト"/>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26" name="楕円 925"/>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133350</xdr:rowOff>
    </xdr:to>
    <xdr:cxnSp macro="">
      <xdr:nvCxnSpPr>
        <xdr:cNvPr id="927" name="直線コネクタ 926"/>
        <xdr:cNvCxnSpPr/>
      </xdr:nvCxnSpPr>
      <xdr:spPr>
        <a:xfrm flipV="1">
          <a:off x="21323300" y="18131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86361</xdr:rowOff>
    </xdr:from>
    <xdr:to>
      <xdr:col>107</xdr:col>
      <xdr:colOff>101600</xdr:colOff>
      <xdr:row>106</xdr:row>
      <xdr:rowOff>16511</xdr:rowOff>
    </xdr:to>
    <xdr:sp macro="" textlink="">
      <xdr:nvSpPr>
        <xdr:cNvPr id="928" name="楕円 927"/>
        <xdr:cNvSpPr/>
      </xdr:nvSpPr>
      <xdr:spPr>
        <a:xfrm>
          <a:off x="2038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137161</xdr:rowOff>
    </xdr:to>
    <xdr:cxnSp macro="">
      <xdr:nvCxnSpPr>
        <xdr:cNvPr id="929" name="直線コネクタ 928"/>
        <xdr:cNvCxnSpPr/>
      </xdr:nvCxnSpPr>
      <xdr:spPr>
        <a:xfrm flipV="1">
          <a:off x="20434300" y="18135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930" name="楕円 929"/>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137161</xdr:rowOff>
    </xdr:from>
    <xdr:to>
      <xdr:col>107</xdr:col>
      <xdr:colOff>50800</xdr:colOff>
      <xdr:row>106</xdr:row>
      <xdr:rowOff>49530</xdr:rowOff>
    </xdr:to>
    <xdr:cxnSp macro="">
      <xdr:nvCxnSpPr>
        <xdr:cNvPr id="931" name="直線コネクタ 930"/>
        <xdr:cNvCxnSpPr/>
      </xdr:nvCxnSpPr>
      <xdr:spPr>
        <a:xfrm flipV="1">
          <a:off x="19545300" y="181394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170180</xdr:rowOff>
    </xdr:from>
    <xdr:to>
      <xdr:col>98</xdr:col>
      <xdr:colOff>38100</xdr:colOff>
      <xdr:row>106</xdr:row>
      <xdr:rowOff>100330</xdr:rowOff>
    </xdr:to>
    <xdr:sp macro="" textlink="">
      <xdr:nvSpPr>
        <xdr:cNvPr id="932" name="楕円 931"/>
        <xdr:cNvSpPr/>
      </xdr:nvSpPr>
      <xdr:spPr>
        <a:xfrm>
          <a:off x="18605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49530</xdr:rowOff>
    </xdr:from>
    <xdr:to>
      <xdr:col>102</xdr:col>
      <xdr:colOff>114300</xdr:colOff>
      <xdr:row>106</xdr:row>
      <xdr:rowOff>49530</xdr:rowOff>
    </xdr:to>
    <xdr:cxnSp macro="">
      <xdr:nvCxnSpPr>
        <xdr:cNvPr id="933" name="直線コネクタ 932"/>
        <xdr:cNvCxnSpPr/>
      </xdr:nvCxnSpPr>
      <xdr:spPr>
        <a:xfrm>
          <a:off x="18656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38" name="n_1mainValue【庁舎】&#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9" name="n_2main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40" name="n_3mainValue【庁舎】&#10;一人当たり面積"/>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91457</xdr:rowOff>
    </xdr:from>
    <xdr:ext cx="469744" cy="259045"/>
    <xdr:sp macro="" textlink="">
      <xdr:nvSpPr>
        <xdr:cNvPr id="941" name="n_4mainValue【庁舎】&#10;一人当たり面積"/>
        <xdr:cNvSpPr txBox="1"/>
      </xdr:nvSpPr>
      <xdr:spPr>
        <a:xfrm>
          <a:off x="18421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市民会館については、新市民会館（和歌山城ホール）が完成したことにより、有形固定資産減価償却率が減少した。</a:t>
          </a:r>
        </a:p>
        <a:p>
          <a:r>
            <a:rPr kumimoji="1" lang="ja-JP" altLang="en-US" sz="1300">
              <a:latin typeface="ＭＳ Ｐゴシック" panose="020B0600070205080204" pitchFamily="50" charset="-128"/>
              <a:ea typeface="ＭＳ Ｐゴシック" panose="020B0600070205080204" pitchFamily="50" charset="-128"/>
            </a:rPr>
            <a:t>上記のように有形固定資産減価償却率が減少している施設もあるが、庁舎をはじめ、類似団体平均と比較して、高い水準となっている施設も多いため、今後も、公共施設総合管理計画及び各施設の個別施設計画に基づき、施設の長寿命化、複合化、統廃合等を進め、公共施設の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362,662
359,108
208.85
175,561,963
169,535,769
2,418,846
84,531,825
193,034,881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再算定による臨時財政対策費の創設及び調整額の復活により、分母となる基準財政需要額が増加したこと、市民税や固定資産税の減少により分子となる基準財政収入額が減少したことから、単年度の財政力指数は減少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で推移しており、令和３年度で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今後も、企業誘致や移住定住の促進等により税収の確保を図る。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が減少したものの、新型コロナウイルス感染症対策地方税減収補填特別交付金や普通交付税、臨時財政対策債及び地方消費税交付金が増加したため、分母の経常一般財源が増加した。分子においては、扶助費、公債費等の経常経費充当一般財源が増加したが、経常一般財源（分母）の増加がこれを上回ったことにより、前年度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類似団体平均と比較すると依然として高い状態が続いているため、企業誘致等により税収の確保に努めるとともに、事務事業の見直し、民間委託・指定管理者制度の活用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66</xdr:row>
      <xdr:rowOff>122767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15650"/>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67</xdr:row>
      <xdr:rowOff>63923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4384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23706</xdr:rowOff>
    </xdr:from>
    <xdr:to>
      <xdr:col>15</xdr:col>
      <xdr:colOff>82550</xdr:colOff>
      <xdr:row>67</xdr:row>
      <xdr:rowOff>63923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5108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23706</xdr:rowOff>
    </xdr:from>
    <xdr:to>
      <xdr:col>11</xdr:col>
      <xdr:colOff>31750</xdr:colOff>
      <xdr:row>67</xdr:row>
      <xdr:rowOff>23706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51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71967</xdr:rowOff>
    </xdr:from>
    <xdr:to>
      <xdr:col>19</xdr:col>
      <xdr:colOff>184150</xdr:colOff>
      <xdr:row>67</xdr:row>
      <xdr:rowOff>2117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13123</xdr:rowOff>
    </xdr:from>
    <xdr:to>
      <xdr:col>15</xdr:col>
      <xdr:colOff>133350</xdr:colOff>
      <xdr:row>67</xdr:row>
      <xdr:rowOff>114723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99500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144356</xdr:rowOff>
    </xdr:from>
    <xdr:to>
      <xdr:col>11</xdr:col>
      <xdr:colOff>82550</xdr:colOff>
      <xdr:row>67</xdr:row>
      <xdr:rowOff>74506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59283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144356</xdr:rowOff>
    </xdr:from>
    <xdr:to>
      <xdr:col>7</xdr:col>
      <xdr:colOff>31750</xdr:colOff>
      <xdr:row>67</xdr:row>
      <xdr:rowOff>74506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59283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前年度と比較すると、人件費が減少したものの、予防接種委託料や接触者検診及び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PCR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検査業務委託料の増加などにより、物件費が大きく増加した。また、人口が減少傾向にあることも、人口１人当たりの人件費・物件費等決算額の増加の要因である。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今後も、事務事業の見直し、民間委託・指定管理者制度の活用等により経費の削減に努める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105773</xdr:rowOff>
    </xdr:from>
    <xdr:to>
      <xdr:col>23</xdr:col>
      <xdr:colOff>133350</xdr:colOff>
      <xdr:row>81</xdr:row>
      <xdr:rowOff>161736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3223"/>
          <a:ext cx="838200" cy="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39517</xdr:rowOff>
    </xdr:from>
    <xdr:to>
      <xdr:col>19</xdr:col>
      <xdr:colOff>133350</xdr:colOff>
      <xdr:row>81</xdr:row>
      <xdr:rowOff>105773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6967"/>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21983</xdr:rowOff>
    </xdr:from>
    <xdr:to>
      <xdr:col>15</xdr:col>
      <xdr:colOff>82550</xdr:colOff>
      <xdr:row>81</xdr:row>
      <xdr:rowOff>39517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9433"/>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17498</xdr:rowOff>
    </xdr:from>
    <xdr:to>
      <xdr:col>11</xdr:col>
      <xdr:colOff>31750</xdr:colOff>
      <xdr:row>81</xdr:row>
      <xdr:rowOff>21983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4948"/>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110936</xdr:rowOff>
    </xdr:from>
    <xdr:to>
      <xdr:col>23</xdr:col>
      <xdr:colOff>184150</xdr:colOff>
      <xdr:row>82</xdr:row>
      <xdr:rowOff>41086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127463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54973</xdr:rowOff>
    </xdr:from>
    <xdr:to>
      <xdr:col>19</xdr:col>
      <xdr:colOff>184150</xdr:colOff>
      <xdr:row>81</xdr:row>
      <xdr:rowOff>156573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166750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1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160167</xdr:rowOff>
    </xdr:from>
    <xdr:to>
      <xdr:col>15</xdr:col>
      <xdr:colOff>133350</xdr:colOff>
      <xdr:row>81</xdr:row>
      <xdr:rowOff>90317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100494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142633</xdr:rowOff>
    </xdr:from>
    <xdr:to>
      <xdr:col>11</xdr:col>
      <xdr:colOff>82550</xdr:colOff>
      <xdr:row>81</xdr:row>
      <xdr:rowOff>72783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82960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138148</xdr:rowOff>
    </xdr:from>
    <xdr:to>
      <xdr:col>7</xdr:col>
      <xdr:colOff>31750</xdr:colOff>
      <xdr:row>81</xdr:row>
      <xdr:rowOff>68298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78475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指標は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令和３年度では、令和２年度から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各階層における給料月額の高い職員が退職し、低い者を採用したことによる減少である。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15421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日の普通会計の職員数は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２，４９１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人で、前年の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２，５３９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ら４８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人減少した。また、人口千人あたりでは６．８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人で、前年度比０．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今後も、再任用職員や令和５年度に導入予定の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定年引上げ制度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による高齢期職員の知識や経験を最大限に活用し、人件費の抑制を図りつつ、業務量に見合った人員を確保するなど、適正な定員管理に努めていく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112819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226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132927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72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104775</xdr:rowOff>
    </xdr:from>
    <xdr:to>
      <xdr:col>72</xdr:col>
      <xdr:colOff>203200</xdr:colOff>
      <xdr:row>62</xdr:row>
      <xdr:rowOff>132927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346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104775</xdr:rowOff>
    </xdr:from>
    <xdr:to>
      <xdr:col>68</xdr:col>
      <xdr:colOff>152400</xdr:colOff>
      <xdr:row>62</xdr:row>
      <xdr:rowOff>132927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7346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34096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53975</xdr:rowOff>
    </xdr:from>
    <xdr:to>
      <xdr:col>68</xdr:col>
      <xdr:colOff>203200</xdr:colOff>
      <xdr:row>62</xdr:row>
      <xdr:rowOff>155575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140352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ポイント改善した。これは、一般会計の公債費が増加しているものの、公営企業の地方債の償還財源に充てた繰入金が減少したことによる。</a:t>
          </a:r>
        </a:p>
        <a:p>
          <a:r>
            <a:rPr kumimoji="1" lang="ja-JP" altLang="en-US" sz="1300">
              <a:latin typeface="ＭＳ Ｐゴシック" panose="020B0600070205080204" pitchFamily="50" charset="-128"/>
              <a:ea typeface="ＭＳ Ｐゴシック" panose="020B0600070205080204" pitchFamily="50" charset="-128"/>
            </a:rPr>
            <a:t>近年実施した、耐震性のない公共施設の再編・更新、教育施設や子育て施設の整備等に伴う地方債の償還が今後開始されるため、公債費は令和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年度頃まで増加していく見込みであるが、その後は減少する見込みである。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75142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34695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75142</xdr:rowOff>
    </xdr:from>
    <xdr:to>
      <xdr:col>77</xdr:col>
      <xdr:colOff>44450</xdr:colOff>
      <xdr:row>43</xdr:row>
      <xdr:rowOff>145521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44749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145521</xdr:rowOff>
    </xdr:from>
    <xdr:to>
      <xdr:col>72</xdr:col>
      <xdr:colOff>203200</xdr:colOff>
      <xdr:row>44</xdr:row>
      <xdr:rowOff>14288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5178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14288</xdr:rowOff>
    </xdr:from>
    <xdr:to>
      <xdr:col>68</xdr:col>
      <xdr:colOff>152400</xdr:colOff>
      <xdr:row>44</xdr:row>
      <xdr:rowOff>14288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558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24342</xdr:rowOff>
    </xdr:from>
    <xdr:to>
      <xdr:col>77</xdr:col>
      <xdr:colOff>95250</xdr:colOff>
      <xdr:row>43</xdr:row>
      <xdr:rowOff>125942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110719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94721</xdr:rowOff>
    </xdr:from>
    <xdr:to>
      <xdr:col>73</xdr:col>
      <xdr:colOff>44450</xdr:colOff>
      <xdr:row>44</xdr:row>
      <xdr:rowOff>24871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9648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134938</xdr:rowOff>
    </xdr:from>
    <xdr:to>
      <xdr:col>68</xdr:col>
      <xdr:colOff>203200</xdr:colOff>
      <xdr:row>44</xdr:row>
      <xdr:rowOff>65088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49865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134938</xdr:rowOff>
    </xdr:from>
    <xdr:to>
      <xdr:col>64</xdr:col>
      <xdr:colOff>152400</xdr:colOff>
      <xdr:row>44</xdr:row>
      <xdr:rowOff>65088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49865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ポイント改善した。この主な要因は、和歌山城ホール建設に係る地方債の新規発行や臨時財政対策債の現在高の増加等により一般会計の地方債の現在高が増加したものの、充当可能基金、将来充当が見込まれる都市計画税が増加したことなどにより充当可能財源等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類似団体内平均値と比較すると比率は高い状態が続いているため、投資的経費の圧縮を図るとともに、事業の執行あたっては、国や県の助成の活用、有利な地方債の活用により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150834</xdr:rowOff>
    </xdr:from>
    <xdr:to>
      <xdr:col>81</xdr:col>
      <xdr:colOff>44450</xdr:colOff>
      <xdr:row>19</xdr:row>
      <xdr:rowOff>75904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2369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75904</xdr:rowOff>
    </xdr:from>
    <xdr:to>
      <xdr:col>77</xdr:col>
      <xdr:colOff>44450</xdr:colOff>
      <xdr:row>19</xdr:row>
      <xdr:rowOff>139446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333454"/>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63839</xdr:rowOff>
    </xdr:from>
    <xdr:to>
      <xdr:col>72</xdr:col>
      <xdr:colOff>203200</xdr:colOff>
      <xdr:row>19</xdr:row>
      <xdr:rowOff>139446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21389"/>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63839</xdr:rowOff>
    </xdr:from>
    <xdr:to>
      <xdr:col>68</xdr:col>
      <xdr:colOff>152400</xdr:colOff>
      <xdr:row>19</xdr:row>
      <xdr:rowOff>67860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32138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100034</xdr:rowOff>
    </xdr:from>
    <xdr:to>
      <xdr:col>81</xdr:col>
      <xdr:colOff>95250</xdr:colOff>
      <xdr:row>19</xdr:row>
      <xdr:rowOff>30183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186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72111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15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25104</xdr:rowOff>
    </xdr:from>
    <xdr:to>
      <xdr:col>77</xdr:col>
      <xdr:colOff>95250</xdr:colOff>
      <xdr:row>19</xdr:row>
      <xdr:rowOff>126704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111481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369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88646</xdr:rowOff>
    </xdr:from>
    <xdr:to>
      <xdr:col>73</xdr:col>
      <xdr:colOff>44450</xdr:colOff>
      <xdr:row>20</xdr:row>
      <xdr:rowOff>18796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3573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13039</xdr:rowOff>
    </xdr:from>
    <xdr:to>
      <xdr:col>68</xdr:col>
      <xdr:colOff>203200</xdr:colOff>
      <xdr:row>19</xdr:row>
      <xdr:rowOff>114639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99416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17060</xdr:rowOff>
    </xdr:from>
    <xdr:to>
      <xdr:col>64</xdr:col>
      <xdr:colOff>152400</xdr:colOff>
      <xdr:row>19</xdr:row>
      <xdr:rowOff>118660</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103437</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29137</xdr:rowOff>
    </xdr:from>
    <xdr:ext cx="9099176" cy="52142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62000" y="4399431"/>
          <a:ext cx="90991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362,662
359,108
208.85
175,561,963
169,535,769
2,418,846
84,531,825
193,034,881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徐々に差が縮まってきているものの、高い状況が続いている。これは、人口当たりの職員数が多い傾向にあることが考えられるため、今後は、定年引上げ制度の影響も踏まえながら、業務の効率化等を図った上で、業務量に見合った人員を確保し、時間外勤務の削減などを通して人件費の抑制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4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直近５年間は、類似団体の平均よりも低い値で推移している。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令和３年度は、令和２年度に比べ物件費の決算額が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億円減となったことから、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14</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85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40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14</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4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前年度と比較すると、生活保護扶助費、施設型給付等交付金及びこども医療費等が増加したことなどにより決算額は増加したものの、比率は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扶助費の決算額は、約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億円の増となったが、充当する一般財源がこれを上回る増となったことが要因である。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近年は類似団体平均より比率が高い傾向にあるため、資格審査等の適正化・厳格化を進めていく。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93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0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58</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主な要因は、類似団体より高齢化率が高いことにより、介護保険事業特別会計及び後期高齢者医療特別会計への繰出金が高くなっていることである。今後も高齢化が進展することが見込まれるため、給付の適正化、介護予防事業の推進、疾病予防の推進等により、負担額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100330</xdr:rowOff>
    </xdr:from>
    <xdr:to>
      <xdr:col>82</xdr:col>
      <xdr:colOff>107950</xdr:colOff>
      <xdr:row>58</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7180"/>
          <a:ext cx="0" cy="807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22877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50800</xdr:rowOff>
    </xdr:from>
    <xdr:to>
      <xdr:col>82</xdr:col>
      <xdr:colOff>196850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100330</xdr:rowOff>
    </xdr:from>
    <xdr:to>
      <xdr:col>82</xdr:col>
      <xdr:colOff>196850</xdr:colOff>
      <xdr:row>53</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34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60</xdr:row>
      <xdr:rowOff>157480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806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106680</xdr:rowOff>
    </xdr:from>
    <xdr:to>
      <xdr:col>65</xdr:col>
      <xdr:colOff>53975</xdr:colOff>
      <xdr:row>61</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21607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前年度と比較すると、減価償却及び企業債利息の減少による分流式下水道への基準内繰出金が減少したことなどにより、比率は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a:latin typeface="ＭＳ Ｐゴシック" panose="020B0600070205080204" pitchFamily="50" charset="-128"/>
              <a:ea typeface="ＭＳ Ｐゴシック" panose="020B0600070205080204" pitchFamily="50" charset="-128"/>
            </a:rPr>
            <a:t>下回る数値となったため、引き続き公共下水道事業の経営の健全化を図ることにより、普通会計の負担額の縮減に努める。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96520</xdr:rowOff>
    </xdr:from>
    <xdr:to>
      <xdr:col>82</xdr:col>
      <xdr:colOff>107950</xdr:colOff>
      <xdr:row>41</xdr:row>
      <xdr:rowOff>168910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258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140987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168910</xdr:rowOff>
    </xdr:from>
    <xdr:to>
      <xdr:col>82</xdr:col>
      <xdr:colOff>196850</xdr:colOff>
      <xdr:row>41</xdr:row>
      <xdr:rowOff>168910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11447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96520</xdr:rowOff>
    </xdr:from>
    <xdr:to>
      <xdr:col>82</xdr:col>
      <xdr:colOff>196850</xdr:colOff>
      <xdr:row>34</xdr:row>
      <xdr:rowOff>96520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611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33037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91440</xdr:rowOff>
    </xdr:from>
    <xdr:to>
      <xdr:col>78</xdr:col>
      <xdr:colOff>120650</xdr:colOff>
      <xdr:row>37</xdr:row>
      <xdr:rowOff>21590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31767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146050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37</xdr:row>
      <xdr:rowOff>146050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8772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前年度と比較すると、令和２年度に徴収猶予のために発行した猶予特例債の償還を令和３年度に行ったことなどにより決算額は増加したものの、比率は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公債費の決算額は、約</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億円の増となったが、充当する一般財源がこれを上回る増となったことが要因である。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今後も、投資的経費の圧縮、事務事業の見直し等により経費の縮減に努める。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84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8889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538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78</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8889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530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令和２年度までは、類似団体内平均値と比較するとやや高い状況が続いていたが、令和３年度はほぼ同程度となった。</a:t>
          </a:r>
        </a:p>
        <a:p>
          <a:r>
            <a:rPr kumimoji="1" lang="ja-JP" altLang="en-US" sz="1300">
              <a:latin typeface="ＭＳ Ｐゴシック" panose="020B0600070205080204" pitchFamily="50" charset="-128"/>
              <a:ea typeface="ＭＳ Ｐゴシック" panose="020B0600070205080204" pitchFamily="50" charset="-128"/>
            </a:rPr>
            <a:t>主な要因は、令和３年度まで類似団体平均と比べて高い割合であった人件費、その他の費用について差が縮まってきていることである。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今後も、事務事業の見直し等の行財政改革により経費の削減に努める。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78</xdr:row>
      <xdr:rowOff>94996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12063"/>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68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78</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15474</xdr:rowOff>
    </xdr:from>
    <xdr:to>
      <xdr:col>29</xdr:col>
      <xdr:colOff>127000</xdr:colOff>
      <xdr:row>16</xdr:row>
      <xdr:rowOff>47661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806299"/>
          <a:ext cx="647700" cy="3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105268</xdr:rowOff>
    </xdr:from>
    <xdr:to>
      <xdr:col>26</xdr:col>
      <xdr:colOff>50800</xdr:colOff>
      <xdr:row>16</xdr:row>
      <xdr:rowOff>15474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24643"/>
          <a:ext cx="698500" cy="8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86843</xdr:rowOff>
    </xdr:from>
    <xdr:to>
      <xdr:col>22</xdr:col>
      <xdr:colOff>114300</xdr:colOff>
      <xdr:row>15</xdr:row>
      <xdr:rowOff>105268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06218"/>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80167</xdr:rowOff>
    </xdr:from>
    <xdr:to>
      <xdr:col>18</xdr:col>
      <xdr:colOff>177800</xdr:colOff>
      <xdr:row>15</xdr:row>
      <xdr:rowOff>86843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699542"/>
          <a:ext cx="6985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168311</xdr:rowOff>
    </xdr:from>
    <xdr:to>
      <xdr:col>29</xdr:col>
      <xdr:colOff>177800</xdr:colOff>
      <xdr:row>16</xdr:row>
      <xdr:rowOff>98461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140388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136124</xdr:rowOff>
    </xdr:from>
    <xdr:to>
      <xdr:col>26</xdr:col>
      <xdr:colOff>101600</xdr:colOff>
      <xdr:row>16</xdr:row>
      <xdr:rowOff>66274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5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76451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2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54468</xdr:rowOff>
    </xdr:from>
    <xdr:to>
      <xdr:col>22</xdr:col>
      <xdr:colOff>165100</xdr:colOff>
      <xdr:row>15</xdr:row>
      <xdr:rowOff>156068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7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166245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36043</xdr:rowOff>
    </xdr:from>
    <xdr:to>
      <xdr:col>19</xdr:col>
      <xdr:colOff>38100</xdr:colOff>
      <xdr:row>15</xdr:row>
      <xdr:rowOff>137643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5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147820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29367</xdr:rowOff>
    </xdr:from>
    <xdr:to>
      <xdr:col>15</xdr:col>
      <xdr:colOff>101600</xdr:colOff>
      <xdr:row>15</xdr:row>
      <xdr:rowOff>130967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4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141144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1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197790</xdr:rowOff>
    </xdr:from>
    <xdr:to>
      <xdr:col>29</xdr:col>
      <xdr:colOff>127000</xdr:colOff>
      <xdr:row>34</xdr:row>
      <xdr:rowOff>222288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65240"/>
          <a:ext cx="647700" cy="2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166891</xdr:rowOff>
    </xdr:from>
    <xdr:to>
      <xdr:col>26</xdr:col>
      <xdr:colOff>50800</xdr:colOff>
      <xdr:row>34</xdr:row>
      <xdr:rowOff>197790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34341"/>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79489</xdr:rowOff>
    </xdr:from>
    <xdr:to>
      <xdr:col>22</xdr:col>
      <xdr:colOff>114300</xdr:colOff>
      <xdr:row>34</xdr:row>
      <xdr:rowOff>166891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46939"/>
          <a:ext cx="698500" cy="8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79489</xdr:rowOff>
    </xdr:from>
    <xdr:to>
      <xdr:col>18</xdr:col>
      <xdr:colOff>177800</xdr:colOff>
      <xdr:row>34</xdr:row>
      <xdr:rowOff>85052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346939"/>
          <a:ext cx="6985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171488</xdr:rowOff>
    </xdr:from>
    <xdr:to>
      <xdr:col>29</xdr:col>
      <xdr:colOff>177800</xdr:colOff>
      <xdr:row>34</xdr:row>
      <xdr:rowOff>273088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3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16565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8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146990</xdr:rowOff>
    </xdr:from>
    <xdr:to>
      <xdr:col>26</xdr:col>
      <xdr:colOff>101600</xdr:colOff>
      <xdr:row>34</xdr:row>
      <xdr:rowOff>248589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144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258767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116091</xdr:rowOff>
    </xdr:from>
    <xdr:to>
      <xdr:col>22</xdr:col>
      <xdr:colOff>165100</xdr:colOff>
      <xdr:row>34</xdr:row>
      <xdr:rowOff>217691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8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227868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5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28689</xdr:rowOff>
    </xdr:from>
    <xdr:to>
      <xdr:col>19</xdr:col>
      <xdr:colOff>38100</xdr:colOff>
      <xdr:row>34</xdr:row>
      <xdr:rowOff>130289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29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140466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6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34252</xdr:rowOff>
    </xdr:from>
    <xdr:to>
      <xdr:col>15</xdr:col>
      <xdr:colOff>101600</xdr:colOff>
      <xdr:row>34</xdr:row>
      <xdr:rowOff>135852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0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146029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07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362,662
359,108
208.85
175,561,963
169,535,769
2,418,846
84,531,825
193,034,881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46986</xdr:rowOff>
    </xdr:from>
    <xdr:to>
      <xdr:col>24</xdr:col>
      <xdr:colOff>63500</xdr:colOff>
      <xdr:row>34</xdr:row>
      <xdr:rowOff>72492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76286"/>
          <a:ext cx="8382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46986</xdr:rowOff>
    </xdr:from>
    <xdr:to>
      <xdr:col>19</xdr:col>
      <xdr:colOff>177800</xdr:colOff>
      <xdr:row>34</xdr:row>
      <xdr:rowOff>48521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628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48521</xdr:rowOff>
    </xdr:from>
    <xdr:to>
      <xdr:col>15</xdr:col>
      <xdr:colOff>50800</xdr:colOff>
      <xdr:row>34</xdr:row>
      <xdr:rowOff>71806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7821"/>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41533</xdr:rowOff>
    </xdr:from>
    <xdr:to>
      <xdr:col>10</xdr:col>
      <xdr:colOff>114300</xdr:colOff>
      <xdr:row>34</xdr:row>
      <xdr:rowOff>71806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70833"/>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21692</xdr:rowOff>
    </xdr:from>
    <xdr:to>
      <xdr:col>24</xdr:col>
      <xdr:colOff>114300</xdr:colOff>
      <xdr:row>34</xdr:row>
      <xdr:rowOff>123292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44569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167636</xdr:rowOff>
    </xdr:from>
    <xdr:to>
      <xdr:col>20</xdr:col>
      <xdr:colOff>38100</xdr:colOff>
      <xdr:row>34</xdr:row>
      <xdr:rowOff>97786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114313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169171</xdr:rowOff>
    </xdr:from>
    <xdr:to>
      <xdr:col>15</xdr:col>
      <xdr:colOff>101600</xdr:colOff>
      <xdr:row>34</xdr:row>
      <xdr:rowOff>99321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115848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21006</xdr:rowOff>
    </xdr:from>
    <xdr:to>
      <xdr:col>10</xdr:col>
      <xdr:colOff>165100</xdr:colOff>
      <xdr:row>34</xdr:row>
      <xdr:rowOff>122606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139133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162183</xdr:rowOff>
    </xdr:from>
    <xdr:to>
      <xdr:col>6</xdr:col>
      <xdr:colOff>38100</xdr:colOff>
      <xdr:row>34</xdr:row>
      <xdr:rowOff>92333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108860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8712</xdr:rowOff>
    </xdr:from>
    <xdr:to>
      <xdr:col>24</xdr:col>
      <xdr:colOff>63500</xdr:colOff>
      <xdr:row>58</xdr:row>
      <xdr:rowOff>75052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2812"/>
          <a:ext cx="8382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75052</xdr:rowOff>
    </xdr:from>
    <xdr:to>
      <xdr:col>19</xdr:col>
      <xdr:colOff>177800</xdr:colOff>
      <xdr:row>58</xdr:row>
      <xdr:rowOff>153005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915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153005</xdr:rowOff>
    </xdr:from>
    <xdr:to>
      <xdr:col>15</xdr:col>
      <xdr:colOff>50800</xdr:colOff>
      <xdr:row>59</xdr:row>
      <xdr:rowOff>23709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97105"/>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23709</xdr:rowOff>
    </xdr:from>
    <xdr:to>
      <xdr:col>10</xdr:col>
      <xdr:colOff>114300</xdr:colOff>
      <xdr:row>59</xdr:row>
      <xdr:rowOff>28052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925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129362</xdr:rowOff>
    </xdr:from>
    <xdr:to>
      <xdr:col>24</xdr:col>
      <xdr:colOff>114300</xdr:colOff>
      <xdr:row>58</xdr:row>
      <xdr:rowOff>59512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44289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24252</xdr:rowOff>
    </xdr:from>
    <xdr:to>
      <xdr:col>20</xdr:col>
      <xdr:colOff>38100</xdr:colOff>
      <xdr:row>58</xdr:row>
      <xdr:rowOff>125852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116979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6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102205</xdr:rowOff>
    </xdr:from>
    <xdr:to>
      <xdr:col>15</xdr:col>
      <xdr:colOff>101600</xdr:colOff>
      <xdr:row>59</xdr:row>
      <xdr:rowOff>32355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23482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144359</xdr:rowOff>
    </xdr:from>
    <xdr:to>
      <xdr:col>10</xdr:col>
      <xdr:colOff>165100</xdr:colOff>
      <xdr:row>59</xdr:row>
      <xdr:rowOff>74509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65636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148702</xdr:rowOff>
    </xdr:from>
    <xdr:to>
      <xdr:col>6</xdr:col>
      <xdr:colOff>38100</xdr:colOff>
      <xdr:row>59</xdr:row>
      <xdr:rowOff>78852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69979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102164</xdr:rowOff>
    </xdr:from>
    <xdr:to>
      <xdr:col>24</xdr:col>
      <xdr:colOff>63500</xdr:colOff>
      <xdr:row>77</xdr:row>
      <xdr:rowOff>124110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03814"/>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113046</xdr:rowOff>
    </xdr:from>
    <xdr:to>
      <xdr:col>19</xdr:col>
      <xdr:colOff>177800</xdr:colOff>
      <xdr:row>77</xdr:row>
      <xdr:rowOff>124110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4696"/>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95808</xdr:rowOff>
    </xdr:from>
    <xdr:to>
      <xdr:col>15</xdr:col>
      <xdr:colOff>50800</xdr:colOff>
      <xdr:row>77</xdr:row>
      <xdr:rowOff>113046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97458"/>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93523</xdr:rowOff>
    </xdr:from>
    <xdr:to>
      <xdr:col>10</xdr:col>
      <xdr:colOff>114300</xdr:colOff>
      <xdr:row>77</xdr:row>
      <xdr:rowOff>95808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951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51364</xdr:rowOff>
    </xdr:from>
    <xdr:to>
      <xdr:col>24</xdr:col>
      <xdr:colOff>114300</xdr:colOff>
      <xdr:row>77</xdr:row>
      <xdr:rowOff>152964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29791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73310</xdr:rowOff>
    </xdr:from>
    <xdr:to>
      <xdr:col>20</xdr:col>
      <xdr:colOff>38100</xdr:colOff>
      <xdr:row>78</xdr:row>
      <xdr:rowOff>3460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166037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62246</xdr:rowOff>
    </xdr:from>
    <xdr:to>
      <xdr:col>15</xdr:col>
      <xdr:colOff>101600</xdr:colOff>
      <xdr:row>77</xdr:row>
      <xdr:rowOff>163846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45008</xdr:rowOff>
    </xdr:from>
    <xdr:to>
      <xdr:col>10</xdr:col>
      <xdr:colOff>165100</xdr:colOff>
      <xdr:row>77</xdr:row>
      <xdr:rowOff>146608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163135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2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42723</xdr:rowOff>
    </xdr:from>
    <xdr:to>
      <xdr:col>6</xdr:col>
      <xdr:colOff>38100</xdr:colOff>
      <xdr:row>77</xdr:row>
      <xdr:rowOff>144323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160850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87313</xdr:rowOff>
    </xdr:from>
    <xdr:to>
      <xdr:col>24</xdr:col>
      <xdr:colOff>63500</xdr:colOff>
      <xdr:row>96</xdr:row>
      <xdr:rowOff>34798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03613"/>
          <a:ext cx="838200" cy="2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34798</xdr:rowOff>
    </xdr:from>
    <xdr:to>
      <xdr:col>19</xdr:col>
      <xdr:colOff>177800</xdr:colOff>
      <xdr:row>96</xdr:row>
      <xdr:rowOff>91860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93998"/>
          <a:ext cx="889000" cy="5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91860</xdr:rowOff>
    </xdr:from>
    <xdr:to>
      <xdr:col>15</xdr:col>
      <xdr:colOff>50800</xdr:colOff>
      <xdr:row>96</xdr:row>
      <xdr:rowOff>166802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51060"/>
          <a:ext cx="889000" cy="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145745</xdr:rowOff>
    </xdr:from>
    <xdr:to>
      <xdr:col>10</xdr:col>
      <xdr:colOff>114300</xdr:colOff>
      <xdr:row>96</xdr:row>
      <xdr:rowOff>166802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04945"/>
          <a:ext cx="88900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36513</xdr:rowOff>
    </xdr:from>
    <xdr:to>
      <xdr:col>24</xdr:col>
      <xdr:colOff>114300</xdr:colOff>
      <xdr:row>94</xdr:row>
      <xdr:rowOff>138113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59390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155448</xdr:rowOff>
    </xdr:from>
    <xdr:to>
      <xdr:col>20</xdr:col>
      <xdr:colOff>38100</xdr:colOff>
      <xdr:row>96</xdr:row>
      <xdr:rowOff>85598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102125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2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41060</xdr:rowOff>
    </xdr:from>
    <xdr:to>
      <xdr:col>15</xdr:col>
      <xdr:colOff>101600</xdr:colOff>
      <xdr:row>96</xdr:row>
      <xdr:rowOff>142660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159187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7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116002</xdr:rowOff>
    </xdr:from>
    <xdr:to>
      <xdr:col>10</xdr:col>
      <xdr:colOff>165100</xdr:colOff>
      <xdr:row>97</xdr:row>
      <xdr:rowOff>46152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62679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5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94945</xdr:rowOff>
    </xdr:from>
    <xdr:to>
      <xdr:col>6</xdr:col>
      <xdr:colOff>38100</xdr:colOff>
      <xdr:row>97</xdr:row>
      <xdr:rowOff>25095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41622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3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722</xdr:rowOff>
    </xdr:from>
    <xdr:to>
      <xdr:col>55</xdr:col>
      <xdr:colOff>0</xdr:colOff>
      <xdr:row>37</xdr:row>
      <xdr:rowOff>69455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15672"/>
          <a:ext cx="838200" cy="109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722</xdr:rowOff>
    </xdr:from>
    <xdr:to>
      <xdr:col>50</xdr:col>
      <xdr:colOff>114300</xdr:colOff>
      <xdr:row>37</xdr:row>
      <xdr:rowOff>92391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15672"/>
          <a:ext cx="889000" cy="11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88809</xdr:rowOff>
    </xdr:from>
    <xdr:to>
      <xdr:col>45</xdr:col>
      <xdr:colOff>177800</xdr:colOff>
      <xdr:row>37</xdr:row>
      <xdr:rowOff>92391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32459"/>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88809</xdr:rowOff>
    </xdr:from>
    <xdr:to>
      <xdr:col>41</xdr:col>
      <xdr:colOff>50800</xdr:colOff>
      <xdr:row>38</xdr:row>
      <xdr:rowOff>161646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32459"/>
          <a:ext cx="889000" cy="2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18655</xdr:rowOff>
    </xdr:from>
    <xdr:to>
      <xdr:col>55</xdr:col>
      <xdr:colOff>50800</xdr:colOff>
      <xdr:row>37</xdr:row>
      <xdr:rowOff>120255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168532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121372</xdr:rowOff>
    </xdr:from>
    <xdr:to>
      <xdr:col>50</xdr:col>
      <xdr:colOff>165100</xdr:colOff>
      <xdr:row>31</xdr:row>
      <xdr:rowOff>51522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42649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41591</xdr:rowOff>
    </xdr:from>
    <xdr:to>
      <xdr:col>46</xdr:col>
      <xdr:colOff>38100</xdr:colOff>
      <xdr:row>37</xdr:row>
      <xdr:rowOff>143191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159718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38009</xdr:rowOff>
    </xdr:from>
    <xdr:to>
      <xdr:col>41</xdr:col>
      <xdr:colOff>101600</xdr:colOff>
      <xdr:row>37</xdr:row>
      <xdr:rowOff>139609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156136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110846</xdr:rowOff>
    </xdr:from>
    <xdr:to>
      <xdr:col>36</xdr:col>
      <xdr:colOff>165100</xdr:colOff>
      <xdr:row>39</xdr:row>
      <xdr:rowOff>40996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6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32123</xdr:rowOff>
    </xdr:from>
    <xdr:ext cx="469744"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37428" y="67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126441</xdr:rowOff>
    </xdr:from>
    <xdr:to>
      <xdr:col>55</xdr:col>
      <xdr:colOff>0</xdr:colOff>
      <xdr:row>55</xdr:row>
      <xdr:rowOff>163588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556191"/>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72072</xdr:rowOff>
    </xdr:from>
    <xdr:to>
      <xdr:col>50</xdr:col>
      <xdr:colOff>114300</xdr:colOff>
      <xdr:row>55</xdr:row>
      <xdr:rowOff>163588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158922"/>
          <a:ext cx="889000" cy="4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72072</xdr:rowOff>
    </xdr:from>
    <xdr:to>
      <xdr:col>45</xdr:col>
      <xdr:colOff>177800</xdr:colOff>
      <xdr:row>56</xdr:row>
      <xdr:rowOff>17818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58922"/>
          <a:ext cx="889000" cy="4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137643</xdr:rowOff>
    </xdr:from>
    <xdr:to>
      <xdr:col>41</xdr:col>
      <xdr:colOff>50800</xdr:colOff>
      <xdr:row>56</xdr:row>
      <xdr:rowOff>17818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67393"/>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75641</xdr:rowOff>
    </xdr:from>
    <xdr:to>
      <xdr:col>55</xdr:col>
      <xdr:colOff>50800</xdr:colOff>
      <xdr:row>56</xdr:row>
      <xdr:rowOff>5791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98518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112788</xdr:rowOff>
    </xdr:from>
    <xdr:to>
      <xdr:col>50</xdr:col>
      <xdr:colOff>165100</xdr:colOff>
      <xdr:row>56</xdr:row>
      <xdr:rowOff>42938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34065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6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21272</xdr:rowOff>
    </xdr:from>
    <xdr:to>
      <xdr:col>46</xdr:col>
      <xdr:colOff>38100</xdr:colOff>
      <xdr:row>53</xdr:row>
      <xdr:rowOff>122872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139399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88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138468</xdr:rowOff>
    </xdr:from>
    <xdr:to>
      <xdr:col>41</xdr:col>
      <xdr:colOff>101600</xdr:colOff>
      <xdr:row>56</xdr:row>
      <xdr:rowOff>68618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85145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86843</xdr:rowOff>
    </xdr:from>
    <xdr:to>
      <xdr:col>36</xdr:col>
      <xdr:colOff>165100</xdr:colOff>
      <xdr:row>56</xdr:row>
      <xdr:rowOff>16993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33520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84771</xdr:rowOff>
    </xdr:from>
    <xdr:to>
      <xdr:col>55</xdr:col>
      <xdr:colOff>0</xdr:colOff>
      <xdr:row>78</xdr:row>
      <xdr:rowOff>127029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600621"/>
          <a:ext cx="838200" cy="89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117787</xdr:rowOff>
    </xdr:from>
    <xdr:to>
      <xdr:col>50</xdr:col>
      <xdr:colOff>114300</xdr:colOff>
      <xdr:row>78</xdr:row>
      <xdr:rowOff>127029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147987"/>
          <a:ext cx="889000" cy="35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117787</xdr:rowOff>
    </xdr:from>
    <xdr:to>
      <xdr:col>45</xdr:col>
      <xdr:colOff>177800</xdr:colOff>
      <xdr:row>77</xdr:row>
      <xdr:rowOff>148583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147987"/>
          <a:ext cx="889000" cy="20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114292</xdr:rowOff>
    </xdr:from>
    <xdr:to>
      <xdr:col>41</xdr:col>
      <xdr:colOff>50800</xdr:colOff>
      <xdr:row>77</xdr:row>
      <xdr:rowOff>148583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1594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33971</xdr:rowOff>
    </xdr:from>
    <xdr:to>
      <xdr:col>55</xdr:col>
      <xdr:colOff>50800</xdr:colOff>
      <xdr:row>73</xdr:row>
      <xdr:rowOff>135571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5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56848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4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76229</xdr:rowOff>
    </xdr:from>
    <xdr:to>
      <xdr:col>50</xdr:col>
      <xdr:colOff>165100</xdr:colOff>
      <xdr:row>79</xdr:row>
      <xdr:rowOff>6379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168956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4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66987</xdr:rowOff>
    </xdr:from>
    <xdr:to>
      <xdr:col>46</xdr:col>
      <xdr:colOff>38100</xdr:colOff>
      <xdr:row>76</xdr:row>
      <xdr:rowOff>168587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8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97783</xdr:rowOff>
    </xdr:from>
    <xdr:to>
      <xdr:col>41</xdr:col>
      <xdr:colOff>101600</xdr:colOff>
      <xdr:row>78</xdr:row>
      <xdr:rowOff>27933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19060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3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63492</xdr:rowOff>
    </xdr:from>
    <xdr:to>
      <xdr:col>36</xdr:col>
      <xdr:colOff>165100</xdr:colOff>
      <xdr:row>77</xdr:row>
      <xdr:rowOff>165092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156219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3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74434</xdr:rowOff>
    </xdr:from>
    <xdr:to>
      <xdr:col>55</xdr:col>
      <xdr:colOff>0</xdr:colOff>
      <xdr:row>97</xdr:row>
      <xdr:rowOff>103219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33634"/>
          <a:ext cx="838200" cy="20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124498</xdr:rowOff>
    </xdr:from>
    <xdr:to>
      <xdr:col>50</xdr:col>
      <xdr:colOff>114300</xdr:colOff>
      <xdr:row>96</xdr:row>
      <xdr:rowOff>74434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12248"/>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124498</xdr:rowOff>
    </xdr:from>
    <xdr:to>
      <xdr:col>45</xdr:col>
      <xdr:colOff>177800</xdr:colOff>
      <xdr:row>96</xdr:row>
      <xdr:rowOff>141433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12248"/>
          <a:ext cx="889000" cy="18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56890</xdr:rowOff>
    </xdr:from>
    <xdr:to>
      <xdr:col>41</xdr:col>
      <xdr:colOff>50800</xdr:colOff>
      <xdr:row>96</xdr:row>
      <xdr:rowOff>141433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16090"/>
          <a:ext cx="8890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52419</xdr:rowOff>
    </xdr:from>
    <xdr:to>
      <xdr:col>55</xdr:col>
      <xdr:colOff>50800</xdr:colOff>
      <xdr:row>97</xdr:row>
      <xdr:rowOff>154019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30846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23634</xdr:rowOff>
    </xdr:from>
    <xdr:to>
      <xdr:col>50</xdr:col>
      <xdr:colOff>165100</xdr:colOff>
      <xdr:row>96</xdr:row>
      <xdr:rowOff>125234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116361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73698</xdr:rowOff>
    </xdr:from>
    <xdr:to>
      <xdr:col>46</xdr:col>
      <xdr:colOff>38100</xdr:colOff>
      <xdr:row>96</xdr:row>
      <xdr:rowOff>3848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20375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90633</xdr:rowOff>
    </xdr:from>
    <xdr:to>
      <xdr:col>41</xdr:col>
      <xdr:colOff>101600</xdr:colOff>
      <xdr:row>97</xdr:row>
      <xdr:rowOff>20783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11910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6090</xdr:rowOff>
    </xdr:from>
    <xdr:to>
      <xdr:col>36</xdr:col>
      <xdr:colOff>165100</xdr:colOff>
      <xdr:row>96</xdr:row>
      <xdr:rowOff>107690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124217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90322</xdr:rowOff>
    </xdr:from>
    <xdr:to>
      <xdr:col>85</xdr:col>
      <xdr:colOff>127000</xdr:colOff>
      <xdr:row>38</xdr:row>
      <xdr:rowOff>127356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05422"/>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46386</xdr:rowOff>
    </xdr:from>
    <xdr:to>
      <xdr:col>81</xdr:col>
      <xdr:colOff>50800</xdr:colOff>
      <xdr:row>38</xdr:row>
      <xdr:rowOff>127356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561486"/>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46386</xdr:rowOff>
    </xdr:from>
    <xdr:to>
      <xdr:col>76</xdr:col>
      <xdr:colOff>114300</xdr:colOff>
      <xdr:row>38</xdr:row>
      <xdr:rowOff>83007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561486"/>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83007</xdr:rowOff>
    </xdr:from>
    <xdr:to>
      <xdr:col>71</xdr:col>
      <xdr:colOff>177800</xdr:colOff>
      <xdr:row>38</xdr:row>
      <xdr:rowOff>138831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598107"/>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39522</xdr:rowOff>
    </xdr:from>
    <xdr:to>
      <xdr:col>85</xdr:col>
      <xdr:colOff>177800</xdr:colOff>
      <xdr:row>38</xdr:row>
      <xdr:rowOff>141122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5787</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76556</xdr:rowOff>
    </xdr:from>
    <xdr:to>
      <xdr:col>81</xdr:col>
      <xdr:colOff>101600</xdr:colOff>
      <xdr:row>39</xdr:row>
      <xdr:rowOff>6706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169283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167036</xdr:rowOff>
    </xdr:from>
    <xdr:to>
      <xdr:col>76</xdr:col>
      <xdr:colOff>165100</xdr:colOff>
      <xdr:row>38</xdr:row>
      <xdr:rowOff>97186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88313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60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32207</xdr:rowOff>
    </xdr:from>
    <xdr:to>
      <xdr:col>72</xdr:col>
      <xdr:colOff>38100</xdr:colOff>
      <xdr:row>38</xdr:row>
      <xdr:rowOff>133807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124934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88031</xdr:rowOff>
    </xdr:from>
    <xdr:to>
      <xdr:col>67</xdr:col>
      <xdr:colOff>101600</xdr:colOff>
      <xdr:row>39</xdr:row>
      <xdr:rowOff>18181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9308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57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20771</xdr:rowOff>
    </xdr:from>
    <xdr:to>
      <xdr:col>85</xdr:col>
      <xdr:colOff>127000</xdr:colOff>
      <xdr:row>74</xdr:row>
      <xdr:rowOff>70606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08071"/>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70320</xdr:rowOff>
    </xdr:from>
    <xdr:to>
      <xdr:col>81</xdr:col>
      <xdr:colOff>50800</xdr:colOff>
      <xdr:row>74</xdr:row>
      <xdr:rowOff>70606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5762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32430</xdr:rowOff>
    </xdr:from>
    <xdr:to>
      <xdr:col>76</xdr:col>
      <xdr:colOff>114300</xdr:colOff>
      <xdr:row>74</xdr:row>
      <xdr:rowOff>70320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19730"/>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87922</xdr:rowOff>
    </xdr:from>
    <xdr:to>
      <xdr:col>71</xdr:col>
      <xdr:colOff>177800</xdr:colOff>
      <xdr:row>74</xdr:row>
      <xdr:rowOff>32430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03772"/>
          <a:ext cx="8890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141421</xdr:rowOff>
    </xdr:from>
    <xdr:to>
      <xdr:col>85</xdr:col>
      <xdr:colOff>177800</xdr:colOff>
      <xdr:row>74</xdr:row>
      <xdr:rowOff>71571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164298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19806</xdr:rowOff>
    </xdr:from>
    <xdr:to>
      <xdr:col>81</xdr:col>
      <xdr:colOff>101600</xdr:colOff>
      <xdr:row>74</xdr:row>
      <xdr:rowOff>121406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137933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19520</xdr:rowOff>
    </xdr:from>
    <xdr:to>
      <xdr:col>76</xdr:col>
      <xdr:colOff>165100</xdr:colOff>
      <xdr:row>74</xdr:row>
      <xdr:rowOff>121120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7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137647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153080</xdr:rowOff>
    </xdr:from>
    <xdr:to>
      <xdr:col>72</xdr:col>
      <xdr:colOff>38100</xdr:colOff>
      <xdr:row>74</xdr:row>
      <xdr:rowOff>83230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99757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37122</xdr:rowOff>
    </xdr:from>
    <xdr:to>
      <xdr:col>67</xdr:col>
      <xdr:colOff>101600</xdr:colOff>
      <xdr:row>73</xdr:row>
      <xdr:rowOff>138722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5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155249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64072</xdr:rowOff>
    </xdr:from>
    <xdr:to>
      <xdr:col>85</xdr:col>
      <xdr:colOff>127000</xdr:colOff>
      <xdr:row>98</xdr:row>
      <xdr:rowOff>84722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351822"/>
          <a:ext cx="838200" cy="5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84722</xdr:rowOff>
    </xdr:from>
    <xdr:to>
      <xdr:col>81</xdr:col>
      <xdr:colOff>50800</xdr:colOff>
      <xdr:row>98</xdr:row>
      <xdr:rowOff>129451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86822"/>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129451</xdr:rowOff>
    </xdr:from>
    <xdr:to>
      <xdr:col>76</xdr:col>
      <xdr:colOff>114300</xdr:colOff>
      <xdr:row>98</xdr:row>
      <xdr:rowOff>140081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3155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133680</xdr:rowOff>
    </xdr:from>
    <xdr:to>
      <xdr:col>71</xdr:col>
      <xdr:colOff>177800</xdr:colOff>
      <xdr:row>98</xdr:row>
      <xdr:rowOff>140081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3578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13272</xdr:rowOff>
    </xdr:from>
    <xdr:to>
      <xdr:col>85</xdr:col>
      <xdr:colOff>177800</xdr:colOff>
      <xdr:row>95</xdr:row>
      <xdr:rowOff>114872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36149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1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33922</xdr:rowOff>
    </xdr:from>
    <xdr:to>
      <xdr:col>81</xdr:col>
      <xdr:colOff>101600</xdr:colOff>
      <xdr:row>98</xdr:row>
      <xdr:rowOff>135522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126649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2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78651</xdr:rowOff>
    </xdr:from>
    <xdr:to>
      <xdr:col>76</xdr:col>
      <xdr:colOff>165100</xdr:colOff>
      <xdr:row>99</xdr:row>
      <xdr:rowOff>8801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171378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7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89281</xdr:rowOff>
    </xdr:from>
    <xdr:to>
      <xdr:col>72</xdr:col>
      <xdr:colOff>38100</xdr:colOff>
      <xdr:row>99</xdr:row>
      <xdr:rowOff>19431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10558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82880</xdr:rowOff>
    </xdr:from>
    <xdr:to>
      <xdr:col>67</xdr:col>
      <xdr:colOff>101600</xdr:colOff>
      <xdr:row>99</xdr:row>
      <xdr:rowOff>13030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4157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167949</xdr:rowOff>
    </xdr:from>
    <xdr:to>
      <xdr:col>116</xdr:col>
      <xdr:colOff>63500</xdr:colOff>
      <xdr:row>38</xdr:row>
      <xdr:rowOff>167949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51159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127127</xdr:rowOff>
    </xdr:from>
    <xdr:to>
      <xdr:col>111</xdr:col>
      <xdr:colOff>177800</xdr:colOff>
      <xdr:row>38</xdr:row>
      <xdr:rowOff>167949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6422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123372</xdr:rowOff>
    </xdr:from>
    <xdr:to>
      <xdr:col>107</xdr:col>
      <xdr:colOff>50800</xdr:colOff>
      <xdr:row>38</xdr:row>
      <xdr:rowOff>127127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467022"/>
          <a:ext cx="889000" cy="1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123372</xdr:rowOff>
    </xdr:from>
    <xdr:to>
      <xdr:col>102</xdr:col>
      <xdr:colOff>114300</xdr:colOff>
      <xdr:row>38</xdr:row>
      <xdr:rowOff>124678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467022"/>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117148</xdr:rowOff>
    </xdr:from>
    <xdr:to>
      <xdr:col>116</xdr:col>
      <xdr:colOff>114300</xdr:colOff>
      <xdr:row>38</xdr:row>
      <xdr:rowOff>47298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95575</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3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117149</xdr:rowOff>
    </xdr:from>
    <xdr:to>
      <xdr:col>112</xdr:col>
      <xdr:colOff>38100</xdr:colOff>
      <xdr:row>39</xdr:row>
      <xdr:rowOff>47299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38426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4017" y="6724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76327</xdr:rowOff>
    </xdr:from>
    <xdr:to>
      <xdr:col>107</xdr:col>
      <xdr:colOff>101600</xdr:colOff>
      <xdr:row>39</xdr:row>
      <xdr:rowOff>6477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169054</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5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72572</xdr:rowOff>
    </xdr:from>
    <xdr:to>
      <xdr:col>102</xdr:col>
      <xdr:colOff>165100</xdr:colOff>
      <xdr:row>38</xdr:row>
      <xdr:rowOff>2722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165299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50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73878</xdr:rowOff>
    </xdr:from>
    <xdr:to>
      <xdr:col>98</xdr:col>
      <xdr:colOff>38100</xdr:colOff>
      <xdr:row>39</xdr:row>
      <xdr:rowOff>4028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166605</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3054</xdr:rowOff>
    </xdr:from>
    <xdr:to>
      <xdr:col>116</xdr:col>
      <xdr:colOff>63500</xdr:colOff>
      <xdr:row>59</xdr:row>
      <xdr:rowOff>4979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18604"/>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168504</xdr:rowOff>
    </xdr:from>
    <xdr:to>
      <xdr:col>111</xdr:col>
      <xdr:colOff>177800</xdr:colOff>
      <xdr:row>59</xdr:row>
      <xdr:rowOff>3054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12604"/>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164884</xdr:rowOff>
    </xdr:from>
    <xdr:to>
      <xdr:col>107</xdr:col>
      <xdr:colOff>50800</xdr:colOff>
      <xdr:row>58</xdr:row>
      <xdr:rowOff>168504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0898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164884</xdr:rowOff>
    </xdr:from>
    <xdr:to>
      <xdr:col>102</xdr:col>
      <xdr:colOff>114300</xdr:colOff>
      <xdr:row>58</xdr:row>
      <xdr:rowOff>165303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10898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125629</xdr:rowOff>
    </xdr:from>
    <xdr:to>
      <xdr:col>116</xdr:col>
      <xdr:colOff>114300</xdr:colOff>
      <xdr:row>59</xdr:row>
      <xdr:rowOff>55779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40556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123704</xdr:rowOff>
    </xdr:from>
    <xdr:to>
      <xdr:col>112</xdr:col>
      <xdr:colOff>38100</xdr:colOff>
      <xdr:row>59</xdr:row>
      <xdr:rowOff>53854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44981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117704</xdr:rowOff>
    </xdr:from>
    <xdr:to>
      <xdr:col>107</xdr:col>
      <xdr:colOff>101600</xdr:colOff>
      <xdr:row>59</xdr:row>
      <xdr:rowOff>47854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38981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114084</xdr:rowOff>
    </xdr:from>
    <xdr:to>
      <xdr:col>102</xdr:col>
      <xdr:colOff>165100</xdr:colOff>
      <xdr:row>59</xdr:row>
      <xdr:rowOff>44234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35361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114503</xdr:rowOff>
    </xdr:from>
    <xdr:to>
      <xdr:col>98</xdr:col>
      <xdr:colOff>38100</xdr:colOff>
      <xdr:row>59</xdr:row>
      <xdr:rowOff>44653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35780</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5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36634</xdr:rowOff>
    </xdr:from>
    <xdr:to>
      <xdr:col>116</xdr:col>
      <xdr:colOff>62864</xdr:colOff>
      <xdr:row>79</xdr:row>
      <xdr:rowOff>12305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552484"/>
          <a:ext cx="1269" cy="1004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16132</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5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12305</xdr:rowOff>
    </xdr:from>
    <xdr:to>
      <xdr:col>116</xdr:col>
      <xdr:colOff>152400</xdr:colOff>
      <xdr:row>79</xdr:row>
      <xdr:rowOff>12305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55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154761</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3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36634</xdr:rowOff>
    </xdr:from>
    <xdr:to>
      <xdr:col>116</xdr:col>
      <xdr:colOff>152400</xdr:colOff>
      <xdr:row>73</xdr:row>
      <xdr:rowOff>36634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5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13382</xdr:rowOff>
    </xdr:from>
    <xdr:to>
      <xdr:col>116</xdr:col>
      <xdr:colOff>63500</xdr:colOff>
      <xdr:row>75</xdr:row>
      <xdr:rowOff>28078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872132"/>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170327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20450</xdr:rowOff>
    </xdr:from>
    <xdr:to>
      <xdr:col>116</xdr:col>
      <xdr:colOff>114300</xdr:colOff>
      <xdr:row>76</xdr:row>
      <xdr:rowOff>122050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28078</xdr:rowOff>
    </xdr:from>
    <xdr:to>
      <xdr:col>111</xdr:col>
      <xdr:colOff>177800</xdr:colOff>
      <xdr:row>75</xdr:row>
      <xdr:rowOff>74320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886828"/>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34754</xdr:rowOff>
    </xdr:from>
    <xdr:to>
      <xdr:col>112</xdr:col>
      <xdr:colOff>38100</xdr:colOff>
      <xdr:row>76</xdr:row>
      <xdr:rowOff>136354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6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127481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9104</xdr:rowOff>
    </xdr:from>
    <xdr:to>
      <xdr:col>107</xdr:col>
      <xdr:colOff>50800</xdr:colOff>
      <xdr:row>75</xdr:row>
      <xdr:rowOff>74320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86785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39229</xdr:rowOff>
    </xdr:from>
    <xdr:to>
      <xdr:col>107</xdr:col>
      <xdr:colOff>101600</xdr:colOff>
      <xdr:row>76</xdr:row>
      <xdr:rowOff>140829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6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131956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23571</xdr:rowOff>
    </xdr:from>
    <xdr:to>
      <xdr:col>102</xdr:col>
      <xdr:colOff>114300</xdr:colOff>
      <xdr:row>75</xdr:row>
      <xdr:rowOff>9104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2196521"/>
          <a:ext cx="889000" cy="6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51377</xdr:rowOff>
    </xdr:from>
    <xdr:to>
      <xdr:col>102</xdr:col>
      <xdr:colOff>165100</xdr:colOff>
      <xdr:row>76</xdr:row>
      <xdr:rowOff>152977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144104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24664</xdr:rowOff>
    </xdr:from>
    <xdr:to>
      <xdr:col>98</xdr:col>
      <xdr:colOff>38100</xdr:colOff>
      <xdr:row>76</xdr:row>
      <xdr:rowOff>126264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117391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134032</xdr:rowOff>
    </xdr:from>
    <xdr:to>
      <xdr:col>116</xdr:col>
      <xdr:colOff>114300</xdr:colOff>
      <xdr:row>75</xdr:row>
      <xdr:rowOff>64182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156909</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6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148728</xdr:rowOff>
    </xdr:from>
    <xdr:to>
      <xdr:col>112</xdr:col>
      <xdr:colOff>38100</xdr:colOff>
      <xdr:row>75</xdr:row>
      <xdr:rowOff>78878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95405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6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23520</xdr:rowOff>
    </xdr:from>
    <xdr:to>
      <xdr:col>107</xdr:col>
      <xdr:colOff>101600</xdr:colOff>
      <xdr:row>75</xdr:row>
      <xdr:rowOff>125120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141647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129754</xdr:rowOff>
    </xdr:from>
    <xdr:to>
      <xdr:col>102</xdr:col>
      <xdr:colOff>165100</xdr:colOff>
      <xdr:row>75</xdr:row>
      <xdr:rowOff>59904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8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76431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5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144221</xdr:rowOff>
    </xdr:from>
    <xdr:to>
      <xdr:col>98</xdr:col>
      <xdr:colOff>38100</xdr:colOff>
      <xdr:row>71</xdr:row>
      <xdr:rowOff>74371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1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90898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19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類似団体平均と比較すると、主に人件費、公債費、繰出金において、住民一人あたりのコストが高い状況となっている。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人件費は、人口当たりの職員数が多いことが影響している。今後も、時間外勤務の削減や民間委託をさらに進め、人件費の抑制に努める。</a:t>
          </a:r>
        </a:p>
        <a:p>
          <a:r>
            <a:rPr kumimoji="1" lang="ja-JP" altLang="en-US" sz="1300">
              <a:latin typeface="ＭＳ Ｐゴシック" panose="020B0600070205080204" pitchFamily="50" charset="-128"/>
              <a:ea typeface="ＭＳ Ｐゴシック" panose="020B0600070205080204" pitchFamily="50" charset="-128"/>
            </a:rPr>
            <a:t>公債費は、過去に多額の地方債を発行したこと及び近年、緊急性の高い事業に積極的に投資したことにより、類似団体平均と比較して高い状況が続いており、今後も増加する見込みである。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繰出金は、類似団体より高齢化率が高いことにより、介護保険事業特別会計及び後期高齢者医療特別会計への繰出金が高くなっている。今後も高齢化が進展することが見込まれるため、給付の適正化、介護予防事業の推進、疾病予防の推進等により、負担額の縮減に努める。</a:t>
          </a:r>
        </a:p>
        <a:p>
          <a:r>
            <a:rPr kumimoji="1" lang="ja-JP" altLang="en-US" sz="1300">
              <a:latin typeface="ＭＳ Ｐゴシック" panose="020B0600070205080204" pitchFamily="50" charset="-128"/>
              <a:ea typeface="ＭＳ Ｐゴシック" panose="020B0600070205080204" pitchFamily="50" charset="-128"/>
            </a:rPr>
            <a:t>また、普通建設事業費は和歌山城ホールの整備費が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ピークを迎えたことなどより、類似団体平均を上回った。各施設の老朽化対策が喫緊の課題となっているため、公共施設総合管理計画及び各施設の個別施設計画に基づき、中長期的な視点から公共施設の更新、統廃合、長寿命化等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362,662
359,108
208.85
175,561,963
169,535,769
2,418,846
84,531,825
193,034,881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82550</xdr:rowOff>
    </xdr:from>
    <xdr:to>
      <xdr:col>24</xdr:col>
      <xdr:colOff>63500</xdr:colOff>
      <xdr:row>33</xdr:row>
      <xdr:rowOff>86360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85598</xdr:rowOff>
    </xdr:from>
    <xdr:to>
      <xdr:col>19</xdr:col>
      <xdr:colOff>177800</xdr:colOff>
      <xdr:row>33</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34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33020</xdr:rowOff>
    </xdr:from>
    <xdr:to>
      <xdr:col>15</xdr:col>
      <xdr:colOff>50800</xdr:colOff>
      <xdr:row>33</xdr:row>
      <xdr:rowOff>85598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08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33020</xdr:rowOff>
    </xdr:from>
    <xdr:to>
      <xdr:col>10</xdr:col>
      <xdr:colOff>114300</xdr:colOff>
      <xdr:row>33</xdr:row>
      <xdr:rowOff>46736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908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31750</xdr:rowOff>
    </xdr:from>
    <xdr:to>
      <xdr:col>24</xdr:col>
      <xdr:colOff>114300</xdr:colOff>
      <xdr:row>33</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54627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35560</xdr:rowOff>
    </xdr:from>
    <xdr:to>
      <xdr:col>20</xdr:col>
      <xdr:colOff>38100</xdr:colOff>
      <xdr:row>33</xdr:row>
      <xdr:rowOff>137160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153687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34798</xdr:rowOff>
    </xdr:from>
    <xdr:to>
      <xdr:col>15</xdr:col>
      <xdr:colOff>101600</xdr:colOff>
      <xdr:row>33</xdr:row>
      <xdr:rowOff>136398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152925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153670</xdr:rowOff>
    </xdr:from>
    <xdr:to>
      <xdr:col>10</xdr:col>
      <xdr:colOff>165100</xdr:colOff>
      <xdr:row>33</xdr:row>
      <xdr:rowOff>83820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100347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167386</xdr:rowOff>
    </xdr:from>
    <xdr:to>
      <xdr:col>6</xdr:col>
      <xdr:colOff>38100</xdr:colOff>
      <xdr:row>33</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114063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160677</xdr:rowOff>
    </xdr:from>
    <xdr:to>
      <xdr:col>24</xdr:col>
      <xdr:colOff>63500</xdr:colOff>
      <xdr:row>55</xdr:row>
      <xdr:rowOff>43318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33177"/>
          <a:ext cx="838200" cy="7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160677</xdr:rowOff>
    </xdr:from>
    <xdr:to>
      <xdr:col>19</xdr:col>
      <xdr:colOff>177800</xdr:colOff>
      <xdr:row>57</xdr:row>
      <xdr:rowOff>66548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33177"/>
          <a:ext cx="889000" cy="110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66548</xdr:rowOff>
    </xdr:from>
    <xdr:to>
      <xdr:col>15</xdr:col>
      <xdr:colOff>50800</xdr:colOff>
      <xdr:row>57</xdr:row>
      <xdr:rowOff>126234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9198"/>
          <a:ext cx="889000" cy="5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116035</xdr:rowOff>
    </xdr:from>
    <xdr:to>
      <xdr:col>10</xdr:col>
      <xdr:colOff>114300</xdr:colOff>
      <xdr:row>57</xdr:row>
      <xdr:rowOff>126234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88685"/>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163968</xdr:rowOff>
    </xdr:from>
    <xdr:to>
      <xdr:col>24</xdr:col>
      <xdr:colOff>114300</xdr:colOff>
      <xdr:row>55</xdr:row>
      <xdr:rowOff>94118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78895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109877</xdr:rowOff>
    </xdr:from>
    <xdr:to>
      <xdr:col>20</xdr:col>
      <xdr:colOff>38100</xdr:colOff>
      <xdr:row>51</xdr:row>
      <xdr:rowOff>40027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31154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7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15748</xdr:rowOff>
    </xdr:from>
    <xdr:to>
      <xdr:col>15</xdr:col>
      <xdr:colOff>101600</xdr:colOff>
      <xdr:row>57</xdr:row>
      <xdr:rowOff>117348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75434</xdr:rowOff>
    </xdr:from>
    <xdr:to>
      <xdr:col>10</xdr:col>
      <xdr:colOff>165100</xdr:colOff>
      <xdr:row>58</xdr:row>
      <xdr:rowOff>5584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168161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65235</xdr:rowOff>
    </xdr:from>
    <xdr:to>
      <xdr:col>6</xdr:col>
      <xdr:colOff>38100</xdr:colOff>
      <xdr:row>57</xdr:row>
      <xdr:rowOff>166835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157962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166925</xdr:rowOff>
    </xdr:from>
    <xdr:to>
      <xdr:col>24</xdr:col>
      <xdr:colOff>63500</xdr:colOff>
      <xdr:row>77</xdr:row>
      <xdr:rowOff>54890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25675"/>
          <a:ext cx="838200" cy="2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54890</xdr:rowOff>
    </xdr:from>
    <xdr:to>
      <xdr:col>19</xdr:col>
      <xdr:colOff>177800</xdr:colOff>
      <xdr:row>77</xdr:row>
      <xdr:rowOff>63478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56540"/>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63478</xdr:rowOff>
    </xdr:from>
    <xdr:to>
      <xdr:col>15</xdr:col>
      <xdr:colOff>50800</xdr:colOff>
      <xdr:row>77</xdr:row>
      <xdr:rowOff>139167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65128"/>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128456</xdr:rowOff>
    </xdr:from>
    <xdr:to>
      <xdr:col>10</xdr:col>
      <xdr:colOff>114300</xdr:colOff>
      <xdr:row>77</xdr:row>
      <xdr:rowOff>139167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30106"/>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116125</xdr:rowOff>
    </xdr:from>
    <xdr:to>
      <xdr:col>24</xdr:col>
      <xdr:colOff>114300</xdr:colOff>
      <xdr:row>76</xdr:row>
      <xdr:rowOff>46276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74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139002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4090</xdr:rowOff>
    </xdr:from>
    <xdr:to>
      <xdr:col>20</xdr:col>
      <xdr:colOff>38100</xdr:colOff>
      <xdr:row>77</xdr:row>
      <xdr:rowOff>105690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122217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8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12678</xdr:rowOff>
    </xdr:from>
    <xdr:to>
      <xdr:col>15</xdr:col>
      <xdr:colOff>101600</xdr:colOff>
      <xdr:row>77</xdr:row>
      <xdr:rowOff>114278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8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88367</xdr:rowOff>
    </xdr:from>
    <xdr:to>
      <xdr:col>10</xdr:col>
      <xdr:colOff>165100</xdr:colOff>
      <xdr:row>78</xdr:row>
      <xdr:rowOff>18517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35044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06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77656</xdr:rowOff>
    </xdr:from>
    <xdr:to>
      <xdr:col>6</xdr:col>
      <xdr:colOff>38100</xdr:colOff>
      <xdr:row>78</xdr:row>
      <xdr:rowOff>7806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24333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5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151358</xdr:rowOff>
    </xdr:from>
    <xdr:to>
      <xdr:col>24</xdr:col>
      <xdr:colOff>63500</xdr:colOff>
      <xdr:row>98</xdr:row>
      <xdr:rowOff>34475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10558"/>
          <a:ext cx="8382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34475</xdr:rowOff>
    </xdr:from>
    <xdr:to>
      <xdr:col>19</xdr:col>
      <xdr:colOff>177800</xdr:colOff>
      <xdr:row>98</xdr:row>
      <xdr:rowOff>62410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6575"/>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5603</xdr:rowOff>
    </xdr:from>
    <xdr:to>
      <xdr:col>15</xdr:col>
      <xdr:colOff>50800</xdr:colOff>
      <xdr:row>98</xdr:row>
      <xdr:rowOff>62410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07703"/>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5603</xdr:rowOff>
    </xdr:from>
    <xdr:to>
      <xdr:col>10</xdr:col>
      <xdr:colOff>114300</xdr:colOff>
      <xdr:row>98</xdr:row>
      <xdr:rowOff>24143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07703"/>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100558</xdr:rowOff>
    </xdr:from>
    <xdr:to>
      <xdr:col>24</xdr:col>
      <xdr:colOff>114300</xdr:colOff>
      <xdr:row>97</xdr:row>
      <xdr:rowOff>30708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15485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155125</xdr:rowOff>
    </xdr:from>
    <xdr:to>
      <xdr:col>20</xdr:col>
      <xdr:colOff>38100</xdr:colOff>
      <xdr:row>98</xdr:row>
      <xdr:rowOff>85275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76402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11610</xdr:rowOff>
    </xdr:from>
    <xdr:to>
      <xdr:col>15</xdr:col>
      <xdr:colOff>101600</xdr:colOff>
      <xdr:row>98</xdr:row>
      <xdr:rowOff>113210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104337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126253</xdr:rowOff>
    </xdr:from>
    <xdr:to>
      <xdr:col>10</xdr:col>
      <xdr:colOff>165100</xdr:colOff>
      <xdr:row>98</xdr:row>
      <xdr:rowOff>56403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47530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144793</xdr:rowOff>
    </xdr:from>
    <xdr:to>
      <xdr:col>6</xdr:col>
      <xdr:colOff>38100</xdr:colOff>
      <xdr:row>98</xdr:row>
      <xdr:rowOff>74943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48717</xdr:rowOff>
    </xdr:from>
    <xdr:to>
      <xdr:col>55</xdr:col>
      <xdr:colOff>0</xdr:colOff>
      <xdr:row>37</xdr:row>
      <xdr:rowOff>75692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9236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48717</xdr:rowOff>
    </xdr:from>
    <xdr:to>
      <xdr:col>50</xdr:col>
      <xdr:colOff>114300</xdr:colOff>
      <xdr:row>37</xdr:row>
      <xdr:rowOff>59233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9236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54204</xdr:rowOff>
    </xdr:from>
    <xdr:to>
      <xdr:col>45</xdr:col>
      <xdr:colOff>177800</xdr:colOff>
      <xdr:row>37</xdr:row>
      <xdr:rowOff>59233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9785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54204</xdr:rowOff>
    </xdr:from>
    <xdr:to>
      <xdr:col>41</xdr:col>
      <xdr:colOff>50800</xdr:colOff>
      <xdr:row>37</xdr:row>
      <xdr:rowOff>62433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9785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24892</xdr:rowOff>
    </xdr:from>
    <xdr:to>
      <xdr:col>55</xdr:col>
      <xdr:colOff>50800</xdr:colOff>
      <xdr:row>37</xdr:row>
      <xdr:rowOff>126492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3319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4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169367</xdr:rowOff>
    </xdr:from>
    <xdr:to>
      <xdr:col>50</xdr:col>
      <xdr:colOff>165100</xdr:colOff>
      <xdr:row>37</xdr:row>
      <xdr:rowOff>99517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90644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3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8433</xdr:rowOff>
    </xdr:from>
    <xdr:to>
      <xdr:col>46</xdr:col>
      <xdr:colOff>38100</xdr:colOff>
      <xdr:row>37</xdr:row>
      <xdr:rowOff>110033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101160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44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3404</xdr:rowOff>
    </xdr:from>
    <xdr:to>
      <xdr:col>41</xdr:col>
      <xdr:colOff>101600</xdr:colOff>
      <xdr:row>37</xdr:row>
      <xdr:rowOff>105004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96131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xdr:rowOff>
    </xdr:from>
    <xdr:to>
      <xdr:col>36</xdr:col>
      <xdr:colOff>165100</xdr:colOff>
      <xdr:row>37</xdr:row>
      <xdr:rowOff>113233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104360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79864</xdr:rowOff>
    </xdr:from>
    <xdr:to>
      <xdr:col>55</xdr:col>
      <xdr:colOff>0</xdr:colOff>
      <xdr:row>56</xdr:row>
      <xdr:rowOff>148901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81064"/>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79864</xdr:rowOff>
    </xdr:from>
    <xdr:to>
      <xdr:col>50</xdr:col>
      <xdr:colOff>114300</xdr:colOff>
      <xdr:row>56</xdr:row>
      <xdr:rowOff>128727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81064"/>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128727</xdr:rowOff>
    </xdr:from>
    <xdr:to>
      <xdr:col>45</xdr:col>
      <xdr:colOff>177800</xdr:colOff>
      <xdr:row>57</xdr:row>
      <xdr:rowOff>27057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29927"/>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27057</xdr:rowOff>
    </xdr:from>
    <xdr:to>
      <xdr:col>41</xdr:col>
      <xdr:colOff>50800</xdr:colOff>
      <xdr:row>57</xdr:row>
      <xdr:rowOff>40659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79970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98101</xdr:rowOff>
    </xdr:from>
    <xdr:to>
      <xdr:col>55</xdr:col>
      <xdr:colOff>50800</xdr:colOff>
      <xdr:row>57</xdr:row>
      <xdr:rowOff>28251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76528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29064</xdr:rowOff>
    </xdr:from>
    <xdr:to>
      <xdr:col>50</xdr:col>
      <xdr:colOff>165100</xdr:colOff>
      <xdr:row>56</xdr:row>
      <xdr:rowOff>130664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121791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77927</xdr:rowOff>
    </xdr:from>
    <xdr:to>
      <xdr:col>46</xdr:col>
      <xdr:colOff>38100</xdr:colOff>
      <xdr:row>57</xdr:row>
      <xdr:rowOff>8077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170654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147707</xdr:rowOff>
    </xdr:from>
    <xdr:to>
      <xdr:col>41</xdr:col>
      <xdr:colOff>101600</xdr:colOff>
      <xdr:row>57</xdr:row>
      <xdr:rowOff>77857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68984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8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161309</xdr:rowOff>
    </xdr:from>
    <xdr:to>
      <xdr:col>36</xdr:col>
      <xdr:colOff>165100</xdr:colOff>
      <xdr:row>57</xdr:row>
      <xdr:rowOff>91459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82586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5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97115</xdr:rowOff>
    </xdr:from>
    <xdr:to>
      <xdr:col>55</xdr:col>
      <xdr:colOff>0</xdr:colOff>
      <xdr:row>78</xdr:row>
      <xdr:rowOff>120743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70215"/>
          <a:ext cx="8382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97115</xdr:rowOff>
    </xdr:from>
    <xdr:to>
      <xdr:col>50</xdr:col>
      <xdr:colOff>114300</xdr:colOff>
      <xdr:row>78</xdr:row>
      <xdr:rowOff>144811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70215"/>
          <a:ext cx="8890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144811</xdr:rowOff>
    </xdr:from>
    <xdr:to>
      <xdr:col>45</xdr:col>
      <xdr:colOff>177800</xdr:colOff>
      <xdr:row>78</xdr:row>
      <xdr:rowOff>170495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17911"/>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161221</xdr:rowOff>
    </xdr:from>
    <xdr:to>
      <xdr:col>41</xdr:col>
      <xdr:colOff>50800</xdr:colOff>
      <xdr:row>78</xdr:row>
      <xdr:rowOff>170495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34321"/>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69943</xdr:rowOff>
    </xdr:from>
    <xdr:to>
      <xdr:col>55</xdr:col>
      <xdr:colOff>50800</xdr:colOff>
      <xdr:row>79</xdr:row>
      <xdr:rowOff>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156320</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5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46315</xdr:rowOff>
    </xdr:from>
    <xdr:to>
      <xdr:col>50</xdr:col>
      <xdr:colOff>165100</xdr:colOff>
      <xdr:row>78</xdr:row>
      <xdr:rowOff>147915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139042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94011</xdr:rowOff>
    </xdr:from>
    <xdr:to>
      <xdr:col>46</xdr:col>
      <xdr:colOff>38100</xdr:colOff>
      <xdr:row>79</xdr:row>
      <xdr:rowOff>24161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15288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119695</xdr:rowOff>
    </xdr:from>
    <xdr:to>
      <xdr:col>41</xdr:col>
      <xdr:colOff>101600</xdr:colOff>
      <xdr:row>79</xdr:row>
      <xdr:rowOff>49845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40972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8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62661</xdr:rowOff>
    </xdr:from>
    <xdr:to>
      <xdr:col>55</xdr:col>
      <xdr:colOff>0</xdr:colOff>
      <xdr:row>96</xdr:row>
      <xdr:rowOff>6731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50411"/>
          <a:ext cx="838200" cy="1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72186</xdr:rowOff>
    </xdr:from>
    <xdr:to>
      <xdr:col>50</xdr:col>
      <xdr:colOff>114300</xdr:colOff>
      <xdr:row>95</xdr:row>
      <xdr:rowOff>62661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017036"/>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72186</xdr:rowOff>
    </xdr:from>
    <xdr:to>
      <xdr:col>45</xdr:col>
      <xdr:colOff>177800</xdr:colOff>
      <xdr:row>94</xdr:row>
      <xdr:rowOff>7169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017036"/>
          <a:ext cx="889000" cy="10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7169</xdr:rowOff>
    </xdr:from>
    <xdr:to>
      <xdr:col>41</xdr:col>
      <xdr:colOff>50800</xdr:colOff>
      <xdr:row>94</xdr:row>
      <xdr:rowOff>145644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123469"/>
          <a:ext cx="889000" cy="1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127381</xdr:rowOff>
    </xdr:from>
    <xdr:to>
      <xdr:col>55</xdr:col>
      <xdr:colOff>50800</xdr:colOff>
      <xdr:row>96</xdr:row>
      <xdr:rowOff>57531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150258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11861</xdr:rowOff>
    </xdr:from>
    <xdr:to>
      <xdr:col>50</xdr:col>
      <xdr:colOff>165100</xdr:colOff>
      <xdr:row>95</xdr:row>
      <xdr:rowOff>113461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129988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21386</xdr:rowOff>
    </xdr:from>
    <xdr:to>
      <xdr:col>46</xdr:col>
      <xdr:colOff>38100</xdr:colOff>
      <xdr:row>93</xdr:row>
      <xdr:rowOff>122986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9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139513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7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127819</xdr:rowOff>
    </xdr:from>
    <xdr:to>
      <xdr:col>41</xdr:col>
      <xdr:colOff>101600</xdr:colOff>
      <xdr:row>94</xdr:row>
      <xdr:rowOff>57969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0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74496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8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94844</xdr:rowOff>
    </xdr:from>
    <xdr:to>
      <xdr:col>36</xdr:col>
      <xdr:colOff>165100</xdr:colOff>
      <xdr:row>95</xdr:row>
      <xdr:rowOff>24994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41521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65079</xdr:rowOff>
    </xdr:from>
    <xdr:to>
      <xdr:col>85</xdr:col>
      <xdr:colOff>127000</xdr:colOff>
      <xdr:row>33</xdr:row>
      <xdr:rowOff>159621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722929"/>
          <a:ext cx="8382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159621</xdr:rowOff>
    </xdr:from>
    <xdr:to>
      <xdr:col>81</xdr:col>
      <xdr:colOff>50800</xdr:colOff>
      <xdr:row>34</xdr:row>
      <xdr:rowOff>106553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17471"/>
          <a:ext cx="8890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106553</xdr:rowOff>
    </xdr:from>
    <xdr:to>
      <xdr:col>76</xdr:col>
      <xdr:colOff>114300</xdr:colOff>
      <xdr:row>34</xdr:row>
      <xdr:rowOff>162887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35853"/>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162887</xdr:rowOff>
    </xdr:from>
    <xdr:to>
      <xdr:col>71</xdr:col>
      <xdr:colOff>177800</xdr:colOff>
      <xdr:row>35</xdr:row>
      <xdr:rowOff>48260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992187"/>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14279</xdr:rowOff>
    </xdr:from>
    <xdr:to>
      <xdr:col>85</xdr:col>
      <xdr:colOff>177800</xdr:colOff>
      <xdr:row>33</xdr:row>
      <xdr:rowOff>115879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37156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108821</xdr:rowOff>
    </xdr:from>
    <xdr:to>
      <xdr:col>81</xdr:col>
      <xdr:colOff>101600</xdr:colOff>
      <xdr:row>34</xdr:row>
      <xdr:rowOff>38971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55498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5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55753</xdr:rowOff>
    </xdr:from>
    <xdr:to>
      <xdr:col>76</xdr:col>
      <xdr:colOff>165100</xdr:colOff>
      <xdr:row>34</xdr:row>
      <xdr:rowOff>157353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2430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112087</xdr:rowOff>
    </xdr:from>
    <xdr:to>
      <xdr:col>72</xdr:col>
      <xdr:colOff>38100</xdr:colOff>
      <xdr:row>35</xdr:row>
      <xdr:rowOff>42237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58764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168910</xdr:rowOff>
    </xdr:from>
    <xdr:to>
      <xdr:col>67</xdr:col>
      <xdr:colOff>101600</xdr:colOff>
      <xdr:row>35</xdr:row>
      <xdr:rowOff>99060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115587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75071</xdr:rowOff>
    </xdr:from>
    <xdr:to>
      <xdr:col>85</xdr:col>
      <xdr:colOff>127000</xdr:colOff>
      <xdr:row>58</xdr:row>
      <xdr:rowOff>153057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76271"/>
          <a:ext cx="838200" cy="4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49371</xdr:rowOff>
    </xdr:from>
    <xdr:to>
      <xdr:col>81</xdr:col>
      <xdr:colOff>50800</xdr:colOff>
      <xdr:row>56</xdr:row>
      <xdr:rowOff>75071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50571"/>
          <a:ext cx="889000" cy="2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49371</xdr:rowOff>
    </xdr:from>
    <xdr:to>
      <xdr:col>76</xdr:col>
      <xdr:colOff>114300</xdr:colOff>
      <xdr:row>58</xdr:row>
      <xdr:rowOff>43655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50571"/>
          <a:ext cx="889000" cy="3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106618</xdr:rowOff>
    </xdr:from>
    <xdr:to>
      <xdr:col>71</xdr:col>
      <xdr:colOff>177800</xdr:colOff>
      <xdr:row>58</xdr:row>
      <xdr:rowOff>43655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07818"/>
          <a:ext cx="889000" cy="27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102257</xdr:rowOff>
    </xdr:from>
    <xdr:to>
      <xdr:col>85</xdr:col>
      <xdr:colOff>177800</xdr:colOff>
      <xdr:row>59</xdr:row>
      <xdr:rowOff>32407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17184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24271</xdr:rowOff>
    </xdr:from>
    <xdr:to>
      <xdr:col>81</xdr:col>
      <xdr:colOff>101600</xdr:colOff>
      <xdr:row>56</xdr:row>
      <xdr:rowOff>125871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116998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1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170021</xdr:rowOff>
    </xdr:from>
    <xdr:to>
      <xdr:col>76</xdr:col>
      <xdr:colOff>165100</xdr:colOff>
      <xdr:row>56</xdr:row>
      <xdr:rowOff>100171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116698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164305</xdr:rowOff>
    </xdr:from>
    <xdr:to>
      <xdr:col>72</xdr:col>
      <xdr:colOff>38100</xdr:colOff>
      <xdr:row>58</xdr:row>
      <xdr:rowOff>94455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85582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55818</xdr:rowOff>
    </xdr:from>
    <xdr:to>
      <xdr:col>67</xdr:col>
      <xdr:colOff>101600</xdr:colOff>
      <xdr:row>56</xdr:row>
      <xdr:rowOff>157418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2495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90323</xdr:rowOff>
    </xdr:from>
    <xdr:to>
      <xdr:col>85</xdr:col>
      <xdr:colOff>127000</xdr:colOff>
      <xdr:row>78</xdr:row>
      <xdr:rowOff>127355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63423"/>
          <a:ext cx="8382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46385</xdr:rowOff>
    </xdr:from>
    <xdr:to>
      <xdr:col>81</xdr:col>
      <xdr:colOff>50800</xdr:colOff>
      <xdr:row>78</xdr:row>
      <xdr:rowOff>127355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19485"/>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46385</xdr:rowOff>
    </xdr:from>
    <xdr:to>
      <xdr:col>76</xdr:col>
      <xdr:colOff>114300</xdr:colOff>
      <xdr:row>78</xdr:row>
      <xdr:rowOff>83007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19485"/>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83007</xdr:rowOff>
    </xdr:from>
    <xdr:to>
      <xdr:col>71</xdr:col>
      <xdr:colOff>177800</xdr:colOff>
      <xdr:row>78</xdr:row>
      <xdr:rowOff>138832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56107"/>
          <a:ext cx="8890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39523</xdr:rowOff>
    </xdr:from>
    <xdr:to>
      <xdr:col>85</xdr:col>
      <xdr:colOff>177800</xdr:colOff>
      <xdr:row>78</xdr:row>
      <xdr:rowOff>141123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76555</xdr:rowOff>
    </xdr:from>
    <xdr:to>
      <xdr:col>81</xdr:col>
      <xdr:colOff>101600</xdr:colOff>
      <xdr:row>79</xdr:row>
      <xdr:rowOff>6705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169282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167035</xdr:rowOff>
    </xdr:from>
    <xdr:to>
      <xdr:col>76</xdr:col>
      <xdr:colOff>165100</xdr:colOff>
      <xdr:row>78</xdr:row>
      <xdr:rowOff>97185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88312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6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32207</xdr:rowOff>
    </xdr:from>
    <xdr:to>
      <xdr:col>72</xdr:col>
      <xdr:colOff>38100</xdr:colOff>
      <xdr:row>78</xdr:row>
      <xdr:rowOff>133807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124934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88032</xdr:rowOff>
    </xdr:from>
    <xdr:to>
      <xdr:col>67</xdr:col>
      <xdr:colOff>101600</xdr:colOff>
      <xdr:row>79</xdr:row>
      <xdr:rowOff>18182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9309</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20771</xdr:rowOff>
    </xdr:from>
    <xdr:to>
      <xdr:col>85</xdr:col>
      <xdr:colOff>127000</xdr:colOff>
      <xdr:row>94</xdr:row>
      <xdr:rowOff>70605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137071"/>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70320</xdr:rowOff>
    </xdr:from>
    <xdr:to>
      <xdr:col>81</xdr:col>
      <xdr:colOff>50800</xdr:colOff>
      <xdr:row>94</xdr:row>
      <xdr:rowOff>70605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186620"/>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32429</xdr:rowOff>
    </xdr:from>
    <xdr:to>
      <xdr:col>76</xdr:col>
      <xdr:colOff>114300</xdr:colOff>
      <xdr:row>94</xdr:row>
      <xdr:rowOff>70320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148729"/>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87922</xdr:rowOff>
    </xdr:from>
    <xdr:to>
      <xdr:col>71</xdr:col>
      <xdr:colOff>177800</xdr:colOff>
      <xdr:row>94</xdr:row>
      <xdr:rowOff>32429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032772"/>
          <a:ext cx="889000" cy="1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141421</xdr:rowOff>
    </xdr:from>
    <xdr:to>
      <xdr:col>85</xdr:col>
      <xdr:colOff>177800</xdr:colOff>
      <xdr:row>94</xdr:row>
      <xdr:rowOff>71571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164298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9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19805</xdr:rowOff>
    </xdr:from>
    <xdr:to>
      <xdr:col>81</xdr:col>
      <xdr:colOff>101600</xdr:colOff>
      <xdr:row>94</xdr:row>
      <xdr:rowOff>121405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1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137932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9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19520</xdr:rowOff>
    </xdr:from>
    <xdr:to>
      <xdr:col>76</xdr:col>
      <xdr:colOff>165100</xdr:colOff>
      <xdr:row>94</xdr:row>
      <xdr:rowOff>121120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1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137647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9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153079</xdr:rowOff>
    </xdr:from>
    <xdr:to>
      <xdr:col>72</xdr:col>
      <xdr:colOff>38100</xdr:colOff>
      <xdr:row>94</xdr:row>
      <xdr:rowOff>83229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0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99756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37122</xdr:rowOff>
    </xdr:from>
    <xdr:to>
      <xdr:col>67</xdr:col>
      <xdr:colOff>101600</xdr:colOff>
      <xdr:row>93</xdr:row>
      <xdr:rowOff>138722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9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155249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増加傾向にあり、類似団体平均との差が開いてきている。これは、平成２９年度から防災行政無線の再整備を継続して実施していることや令和２年度から消防活動センターの整備を行っていること、また令和</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３年度に退職手当及び消防指令システムの部分更新に伴うシステム変更委託料に係る費用が増加したこと等による。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令和２年度については特別定額給付金事業に係る費用が増加したことにより、大幅に増加した。令和３年度には市民会館の工事請負費に係る費用が増加したことなどにより、令和元年度以前の推移には戻っ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教育費は、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スクール推進のための整備費や避難拠点地及び地域交流センターの土地購入の完了により前年度に比べ減少した。</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民生費は、子育て世帯臨時特例給付金、住民税非課税世帯等臨時特別給付金、子育て世帯生活支援特別給付金、障害福祉サービス等給付費等の扶助費が増加したこと等により、増加した。また、類似団体より高齢化率が高いことにより、住民一人当たりのコスト介は類似団体平均より高くなっている。今後も高齢化が進展することが見込まれるため、資格審査等の適正化・厳格化、介護予防事業の推進、疾病予防の推進等により、コストの縮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実質単年度収支が赤字の状態が続いていたが、令和２年度決算から黒字に転換し、令和３年度決算では、歳入において、市税は微減であったものの、地方交付税や地方消費税交付金をはじめとした各種交付金等が大幅に増加したため黒字が拡大した。そのため、財政調整基金は取り崩しがなく、決算剰余金の積立を行ったため、残高が増加した。</a:t>
          </a:r>
        </a:p>
        <a:p>
          <a:r>
            <a:rPr kumimoji="1" lang="ja-JP" altLang="en-US" sz="1400">
              <a:latin typeface="ＭＳ ゴシック" pitchFamily="49" charset="-128"/>
              <a:ea typeface="ＭＳ ゴシック" pitchFamily="49" charset="-128"/>
            </a:rPr>
            <a:t>今後も行財政改革の推進により、歳出の合理化、歳入の確保に努める。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では、標準財政規模に対する黒字額が減少している。これは、一般会計の実質収支の黒字額が増加しているものの、六十谷水管橋の復旧工事により、水道事業会計の資金剰余が大幅に減少したことによる。水道事業会計については、水道料金収入の減少、施設の老朽化等により経営環境が厳しくなっているため、今後、合理的・効率的に行う施設整備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2015_&#21644;&#27468;&#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118.7</v>
          </cell>
          <cell r="BX51">
            <v>118.2</v>
          </cell>
          <cell r="CF51">
            <v>127.6</v>
          </cell>
          <cell r="CN51">
            <v>119.7</v>
          </cell>
          <cell r="CV51">
            <v>107.7</v>
          </cell>
        </row>
        <row r="53">
          <cell r="BP53">
            <v>61.4</v>
          </cell>
          <cell r="BX53">
            <v>62.5</v>
          </cell>
          <cell r="CF53">
            <v>62.7</v>
          </cell>
          <cell r="CN53">
            <v>64</v>
          </cell>
          <cell r="CV53">
            <v>64.400000000000006</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118.7</v>
          </cell>
          <cell r="BX73">
            <v>118.2</v>
          </cell>
          <cell r="CF73">
            <v>127.6</v>
          </cell>
          <cell r="CN73">
            <v>119.7</v>
          </cell>
          <cell r="CV73">
            <v>107.7</v>
          </cell>
        </row>
        <row r="75">
          <cell r="BP75">
            <v>11.7</v>
          </cell>
          <cell r="BX75">
            <v>11.7</v>
          </cell>
          <cell r="CF75">
            <v>11.3</v>
          </cell>
          <cell r="CN75">
            <v>10.6</v>
          </cell>
          <cell r="CV75">
            <v>9.6</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175561963</v>
      </c>
      <c r="BO4" s="453"/>
      <c r="BP4" s="453"/>
      <c r="BQ4" s="453"/>
      <c r="BR4" s="453"/>
      <c r="BS4" s="453"/>
      <c r="BT4" s="453"/>
      <c r="BU4" s="454"/>
      <c r="BV4" s="452">
        <v>192761156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2.9</v>
      </c>
      <c r="CU4" s="593"/>
      <c r="CV4" s="593"/>
      <c r="CW4" s="593"/>
      <c r="CX4" s="593"/>
      <c r="CY4" s="593"/>
      <c r="CZ4" s="593"/>
      <c r="DA4" s="594"/>
      <c r="DB4" s="592">
        <v>1.8</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169535769</v>
      </c>
      <c r="BO5" s="424"/>
      <c r="BP5" s="424"/>
      <c r="BQ5" s="424"/>
      <c r="BR5" s="424"/>
      <c r="BS5" s="424"/>
      <c r="BT5" s="424"/>
      <c r="BU5" s="425"/>
      <c r="BV5" s="423">
        <v>190938462</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91.5</v>
      </c>
      <c r="CU5" s="421"/>
      <c r="CV5" s="421"/>
      <c r="CW5" s="421"/>
      <c r="CX5" s="421"/>
      <c r="CY5" s="421"/>
      <c r="CZ5" s="421"/>
      <c r="DA5" s="422"/>
      <c r="DB5" s="420">
        <v>98</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6026194</v>
      </c>
      <c r="BO6" s="424"/>
      <c r="BP6" s="424"/>
      <c r="BQ6" s="424"/>
      <c r="BR6" s="424"/>
      <c r="BS6" s="424"/>
      <c r="BT6" s="424"/>
      <c r="BU6" s="425"/>
      <c r="BV6" s="423">
        <v>1822694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100.6</v>
      </c>
      <c r="CU6" s="567"/>
      <c r="CV6" s="567"/>
      <c r="CW6" s="567"/>
      <c r="CX6" s="567"/>
      <c r="CY6" s="567"/>
      <c r="CZ6" s="567"/>
      <c r="DA6" s="568"/>
      <c r="DB6" s="566">
        <v>106.3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3607348</v>
      </c>
      <c r="BO7" s="424"/>
      <c r="BP7" s="424"/>
      <c r="BQ7" s="424"/>
      <c r="BR7" s="424"/>
      <c r="BS7" s="424"/>
      <c r="BT7" s="424"/>
      <c r="BU7" s="425"/>
      <c r="BV7" s="423">
        <v>397351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84531825</v>
      </c>
      <c r="CU7" s="424"/>
      <c r="CV7" s="424"/>
      <c r="CW7" s="424"/>
      <c r="CX7" s="424"/>
      <c r="CY7" s="424"/>
      <c r="CZ7" s="424"/>
      <c r="DA7" s="425"/>
      <c r="DB7" s="423">
        <v>80983257</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2418846</v>
      </c>
      <c r="BO8" s="424"/>
      <c r="BP8" s="424"/>
      <c r="BQ8" s="424"/>
      <c r="BR8" s="424"/>
      <c r="BS8" s="424"/>
      <c r="BT8" s="424"/>
      <c r="BU8" s="425"/>
      <c r="BV8" s="423">
        <v>1425343</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0.81</v>
      </c>
      <c r="CU8" s="527"/>
      <c r="CV8" s="527"/>
      <c r="CW8" s="527"/>
      <c r="CX8" s="527"/>
      <c r="CY8" s="527"/>
      <c r="CZ8" s="527"/>
      <c r="DA8" s="528"/>
      <c r="DB8" s="526">
        <v>0.82</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356729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94</v>
      </c>
      <c r="AV9" s="482"/>
      <c r="AW9" s="482"/>
      <c r="AX9" s="482"/>
      <c r="AY9" s="437" t="s">
        <v>116</v>
      </c>
      <c r="AZ9" s="438"/>
      <c r="BA9" s="438"/>
      <c r="BB9" s="438"/>
      <c r="BC9" s="438"/>
      <c r="BD9" s="438"/>
      <c r="BE9" s="438"/>
      <c r="BF9" s="438"/>
      <c r="BG9" s="438"/>
      <c r="BH9" s="438"/>
      <c r="BI9" s="438"/>
      <c r="BJ9" s="438"/>
      <c r="BK9" s="438"/>
      <c r="BL9" s="438"/>
      <c r="BM9" s="439"/>
      <c r="BN9" s="423">
        <v>993503</v>
      </c>
      <c r="BO9" s="424"/>
      <c r="BP9" s="424"/>
      <c r="BQ9" s="424"/>
      <c r="BR9" s="424"/>
      <c r="BS9" s="424"/>
      <c r="BT9" s="424"/>
      <c r="BU9" s="425"/>
      <c r="BV9" s="423">
        <v>1072356</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15.5</v>
      </c>
      <c r="CU9" s="421"/>
      <c r="CV9" s="421"/>
      <c r="CW9" s="421"/>
      <c r="CX9" s="421"/>
      <c r="CY9" s="421"/>
      <c r="CZ9" s="421"/>
      <c r="DA9" s="422"/>
      <c r="DB9" s="420">
        <v>16.8</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364154</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3882229</v>
      </c>
      <c r="BO10" s="424"/>
      <c r="BP10" s="424"/>
      <c r="BQ10" s="424"/>
      <c r="BR10" s="424"/>
      <c r="BS10" s="424"/>
      <c r="BT10" s="424"/>
      <c r="BU10" s="425"/>
      <c r="BV10" s="423">
        <v>618667</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40</v>
      </c>
      <c r="BO11" s="424"/>
      <c r="BP11" s="424"/>
      <c r="BQ11" s="424"/>
      <c r="BR11" s="424"/>
      <c r="BS11" s="424"/>
      <c r="BT11" s="424"/>
      <c r="BU11" s="425"/>
      <c r="BV11" s="423">
        <v>2060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362662</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94</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129</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359108</v>
      </c>
      <c r="S13" s="511"/>
      <c r="T13" s="511"/>
      <c r="U13" s="511"/>
      <c r="V13" s="512"/>
      <c r="W13" s="513" t="s">
        <v>139</v>
      </c>
      <c r="X13" s="409"/>
      <c r="Y13" s="409"/>
      <c r="Z13" s="409"/>
      <c r="AA13" s="409"/>
      <c r="AB13" s="410"/>
      <c r="AC13" s="376">
        <v>2679</v>
      </c>
      <c r="AD13" s="377"/>
      <c r="AE13" s="377"/>
      <c r="AF13" s="377"/>
      <c r="AG13" s="378"/>
      <c r="AH13" s="376">
        <v>3023</v>
      </c>
      <c r="AI13" s="377"/>
      <c r="AJ13" s="377"/>
      <c r="AK13" s="377"/>
      <c r="AL13" s="436"/>
      <c r="AM13" s="480" t="s">
        <v>140</v>
      </c>
      <c r="AN13" s="380"/>
      <c r="AO13" s="380"/>
      <c r="AP13" s="380"/>
      <c r="AQ13" s="380"/>
      <c r="AR13" s="380"/>
      <c r="AS13" s="380"/>
      <c r="AT13" s="381"/>
      <c r="AU13" s="481" t="s">
        <v>109</v>
      </c>
      <c r="AV13" s="482"/>
      <c r="AW13" s="482"/>
      <c r="AX13" s="482"/>
      <c r="AY13" s="437" t="s">
        <v>141</v>
      </c>
      <c r="AZ13" s="438"/>
      <c r="BA13" s="438"/>
      <c r="BB13" s="438"/>
      <c r="BC13" s="438"/>
      <c r="BD13" s="438"/>
      <c r="BE13" s="438"/>
      <c r="BF13" s="438"/>
      <c r="BG13" s="438"/>
      <c r="BH13" s="438"/>
      <c r="BI13" s="438"/>
      <c r="BJ13" s="438"/>
      <c r="BK13" s="438"/>
      <c r="BL13" s="438"/>
      <c r="BM13" s="439"/>
      <c r="BN13" s="423">
        <v>4875772</v>
      </c>
      <c r="BO13" s="424"/>
      <c r="BP13" s="424"/>
      <c r="BQ13" s="424"/>
      <c r="BR13" s="424"/>
      <c r="BS13" s="424"/>
      <c r="BT13" s="424"/>
      <c r="BU13" s="425"/>
      <c r="BV13" s="423">
        <v>1693083</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9.6</v>
      </c>
      <c r="CU13" s="421"/>
      <c r="CV13" s="421"/>
      <c r="CW13" s="421"/>
      <c r="CX13" s="421"/>
      <c r="CY13" s="421"/>
      <c r="CZ13" s="421"/>
      <c r="DA13" s="422"/>
      <c r="DB13" s="420">
        <v>10.6</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365166</v>
      </c>
      <c r="S14" s="511"/>
      <c r="T14" s="511"/>
      <c r="U14" s="511"/>
      <c r="V14" s="512"/>
      <c r="W14" s="514"/>
      <c r="X14" s="412"/>
      <c r="Y14" s="412"/>
      <c r="Z14" s="412"/>
      <c r="AA14" s="412"/>
      <c r="AB14" s="413"/>
      <c r="AC14" s="503">
        <v>1.8</v>
      </c>
      <c r="AD14" s="504"/>
      <c r="AE14" s="504"/>
      <c r="AF14" s="504"/>
      <c r="AG14" s="505"/>
      <c r="AH14" s="503">
        <v>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107.7</v>
      </c>
      <c r="CU14" s="521"/>
      <c r="CV14" s="521"/>
      <c r="CW14" s="521"/>
      <c r="CX14" s="521"/>
      <c r="CY14" s="521"/>
      <c r="CZ14" s="521"/>
      <c r="DA14" s="522"/>
      <c r="DB14" s="520">
        <v>119.7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138</v>
      </c>
      <c r="N15" s="508"/>
      <c r="O15" s="508"/>
      <c r="P15" s="508"/>
      <c r="Q15" s="509"/>
      <c r="R15" s="510">
        <v>361472</v>
      </c>
      <c r="S15" s="511"/>
      <c r="T15" s="511"/>
      <c r="U15" s="511"/>
      <c r="V15" s="512"/>
      <c r="W15" s="513" t="s">
        <v>145</v>
      </c>
      <c r="X15" s="409"/>
      <c r="Y15" s="409"/>
      <c r="Z15" s="409"/>
      <c r="AA15" s="409"/>
      <c r="AB15" s="410"/>
      <c r="AC15" s="376">
        <v>35959</v>
      </c>
      <c r="AD15" s="377"/>
      <c r="AE15" s="377"/>
      <c r="AF15" s="377"/>
      <c r="AG15" s="378"/>
      <c r="AH15" s="376">
        <v>37094</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49061860</v>
      </c>
      <c r="BO15" s="453"/>
      <c r="BP15" s="453"/>
      <c r="BQ15" s="453"/>
      <c r="BR15" s="453"/>
      <c r="BS15" s="453"/>
      <c r="BT15" s="453"/>
      <c r="BU15" s="454"/>
      <c r="BV15" s="452">
        <v>51110682</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23.6</v>
      </c>
      <c r="AD16" s="504"/>
      <c r="AE16" s="504"/>
      <c r="AF16" s="504"/>
      <c r="AG16" s="505"/>
      <c r="AH16" s="503">
        <v>24</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62723853</v>
      </c>
      <c r="BO16" s="424"/>
      <c r="BP16" s="424"/>
      <c r="BQ16" s="424"/>
      <c r="BR16" s="424"/>
      <c r="BS16" s="424"/>
      <c r="BT16" s="424"/>
      <c r="BU16" s="425"/>
      <c r="BV16" s="423">
        <v>61270021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149</v>
      </c>
      <c r="S17" s="501"/>
      <c r="T17" s="501"/>
      <c r="U17" s="501"/>
      <c r="V17" s="502"/>
      <c r="W17" s="513" t="s">
        <v>152</v>
      </c>
      <c r="X17" s="409"/>
      <c r="Y17" s="409"/>
      <c r="Z17" s="409"/>
      <c r="AA17" s="409"/>
      <c r="AB17" s="410"/>
      <c r="AC17" s="376">
        <v>113972</v>
      </c>
      <c r="AD17" s="377"/>
      <c r="AE17" s="377"/>
      <c r="AF17" s="377"/>
      <c r="AG17" s="378"/>
      <c r="AH17" s="376">
        <v>114600</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62942090</v>
      </c>
      <c r="BO17" s="424"/>
      <c r="BP17" s="424"/>
      <c r="BQ17" s="424"/>
      <c r="BR17" s="424"/>
      <c r="BS17" s="424"/>
      <c r="BT17" s="424"/>
      <c r="BU17" s="425"/>
      <c r="BV17" s="423">
        <v>65744412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208.85</v>
      </c>
      <c r="M18" s="476"/>
      <c r="N18" s="476"/>
      <c r="O18" s="476"/>
      <c r="P18" s="476"/>
      <c r="Q18" s="476"/>
      <c r="R18" s="477"/>
      <c r="S18" s="477"/>
      <c r="T18" s="477"/>
      <c r="U18" s="477"/>
      <c r="V18" s="478"/>
      <c r="W18" s="494"/>
      <c r="X18" s="495"/>
      <c r="Y18" s="495"/>
      <c r="Z18" s="495"/>
      <c r="AA18" s="495"/>
      <c r="AB18" s="519"/>
      <c r="AC18" s="393">
        <v>74.7</v>
      </c>
      <c r="AD18" s="394"/>
      <c r="AE18" s="394"/>
      <c r="AF18" s="394"/>
      <c r="AG18" s="479"/>
      <c r="AH18" s="393">
        <v>74.099999999999994</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81290985</v>
      </c>
      <c r="BO18" s="424"/>
      <c r="BP18" s="424"/>
      <c r="BQ18" s="424"/>
      <c r="BR18" s="424"/>
      <c r="BS18" s="424"/>
      <c r="BT18" s="424"/>
      <c r="BU18" s="425"/>
      <c r="BV18" s="423">
        <v>80670653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1708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102261640</v>
      </c>
      <c r="BO19" s="424"/>
      <c r="BP19" s="424"/>
      <c r="BQ19" s="424"/>
      <c r="BR19" s="424"/>
      <c r="BS19" s="424"/>
      <c r="BT19" s="424"/>
      <c r="BU19" s="425"/>
      <c r="BV19" s="423">
        <v>91908384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157666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193034881</v>
      </c>
      <c r="BO22" s="453"/>
      <c r="BP22" s="453"/>
      <c r="BQ22" s="453"/>
      <c r="BR22" s="453"/>
      <c r="BS22" s="453"/>
      <c r="BT22" s="453"/>
      <c r="BU22" s="454"/>
      <c r="BV22" s="452">
        <v>185922696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146917192</v>
      </c>
      <c r="BO23" s="424"/>
      <c r="BP23" s="424"/>
      <c r="BQ23" s="424"/>
      <c r="BR23" s="424"/>
      <c r="BS23" s="424"/>
      <c r="BT23" s="424"/>
      <c r="BU23" s="425"/>
      <c r="BV23" s="423">
        <v>143178212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9500</v>
      </c>
      <c r="R24" s="377"/>
      <c r="S24" s="377"/>
      <c r="T24" s="377"/>
      <c r="U24" s="377"/>
      <c r="V24" s="378"/>
      <c r="W24" s="466"/>
      <c r="X24" s="403"/>
      <c r="Y24" s="404"/>
      <c r="Z24" s="379" t="s">
        <v>169</v>
      </c>
      <c r="AA24" s="380"/>
      <c r="AB24" s="380"/>
      <c r="AC24" s="380"/>
      <c r="AD24" s="380"/>
      <c r="AE24" s="380"/>
      <c r="AF24" s="380"/>
      <c r="AG24" s="381"/>
      <c r="AH24" s="376">
        <v>2341</v>
      </c>
      <c r="AI24" s="377"/>
      <c r="AJ24" s="377"/>
      <c r="AK24" s="377"/>
      <c r="AL24" s="378"/>
      <c r="AM24" s="376">
        <v>7519292</v>
      </c>
      <c r="AN24" s="377"/>
      <c r="AO24" s="377"/>
      <c r="AP24" s="377"/>
      <c r="AQ24" s="377"/>
      <c r="AR24" s="378"/>
      <c r="AS24" s="376">
        <v>3212</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121703522</v>
      </c>
      <c r="BO24" s="424"/>
      <c r="BP24" s="424"/>
      <c r="BQ24" s="424"/>
      <c r="BR24" s="424"/>
      <c r="BS24" s="424"/>
      <c r="BT24" s="424"/>
      <c r="BU24" s="425"/>
      <c r="BV24" s="423">
        <v>117409311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2</v>
      </c>
      <c r="M25" s="377"/>
      <c r="N25" s="377"/>
      <c r="O25" s="377"/>
      <c r="P25" s="378"/>
      <c r="Q25" s="376">
        <v>8200</v>
      </c>
      <c r="R25" s="377"/>
      <c r="S25" s="377"/>
      <c r="T25" s="377"/>
      <c r="U25" s="377"/>
      <c r="V25" s="378"/>
      <c r="W25" s="466"/>
      <c r="X25" s="403"/>
      <c r="Y25" s="404"/>
      <c r="Z25" s="379" t="s">
        <v>172</v>
      </c>
      <c r="AA25" s="380"/>
      <c r="AB25" s="380"/>
      <c r="AC25" s="380"/>
      <c r="AD25" s="380"/>
      <c r="AE25" s="380"/>
      <c r="AF25" s="380"/>
      <c r="AG25" s="381"/>
      <c r="AH25" s="376">
        <v>395</v>
      </c>
      <c r="AI25" s="377"/>
      <c r="AJ25" s="377"/>
      <c r="AK25" s="377"/>
      <c r="AL25" s="378"/>
      <c r="AM25" s="376">
        <v>1321275</v>
      </c>
      <c r="AN25" s="377"/>
      <c r="AO25" s="377"/>
      <c r="AP25" s="377"/>
      <c r="AQ25" s="377"/>
      <c r="AR25" s="378"/>
      <c r="AS25" s="376">
        <v>3345</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19200444</v>
      </c>
      <c r="BO25" s="453"/>
      <c r="BP25" s="453"/>
      <c r="BQ25" s="453"/>
      <c r="BR25" s="453"/>
      <c r="BS25" s="453"/>
      <c r="BT25" s="453"/>
      <c r="BU25" s="454"/>
      <c r="BV25" s="452">
        <v>25264980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6900</v>
      </c>
      <c r="R26" s="377"/>
      <c r="S26" s="377"/>
      <c r="T26" s="377"/>
      <c r="U26" s="377"/>
      <c r="V26" s="378"/>
      <c r="W26" s="466"/>
      <c r="X26" s="403"/>
      <c r="Y26" s="404"/>
      <c r="Z26" s="379" t="s">
        <v>175</v>
      </c>
      <c r="AA26" s="434"/>
      <c r="AB26" s="434"/>
      <c r="AC26" s="434"/>
      <c r="AD26" s="434"/>
      <c r="AE26" s="434"/>
      <c r="AF26" s="434"/>
      <c r="AG26" s="435"/>
      <c r="AH26" s="376">
        <v>219</v>
      </c>
      <c r="AI26" s="377"/>
      <c r="AJ26" s="377"/>
      <c r="AK26" s="377"/>
      <c r="AL26" s="378"/>
      <c r="AM26" s="376">
        <v>684156</v>
      </c>
      <c r="AN26" s="377"/>
      <c r="AO26" s="377"/>
      <c r="AP26" s="377"/>
      <c r="AQ26" s="377"/>
      <c r="AR26" s="378"/>
      <c r="AS26" s="376">
        <v>3124</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129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7900</v>
      </c>
      <c r="R27" s="377"/>
      <c r="S27" s="377"/>
      <c r="T27" s="377"/>
      <c r="U27" s="377"/>
      <c r="V27" s="378"/>
      <c r="W27" s="466"/>
      <c r="X27" s="403"/>
      <c r="Y27" s="404"/>
      <c r="Z27" s="379" t="s">
        <v>179</v>
      </c>
      <c r="AA27" s="380"/>
      <c r="AB27" s="380"/>
      <c r="AC27" s="380"/>
      <c r="AD27" s="380"/>
      <c r="AE27" s="380"/>
      <c r="AF27" s="380"/>
      <c r="AG27" s="381"/>
      <c r="AH27" s="376">
        <v>126</v>
      </c>
      <c r="AI27" s="377"/>
      <c r="AJ27" s="377"/>
      <c r="AK27" s="377"/>
      <c r="AL27" s="378"/>
      <c r="AM27" s="376">
        <v>434690</v>
      </c>
      <c r="AN27" s="377"/>
      <c r="AO27" s="377"/>
      <c r="AP27" s="377"/>
      <c r="AQ27" s="377"/>
      <c r="AR27" s="378"/>
      <c r="AS27" s="376">
        <v>3450</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t="s">
        <v>177</v>
      </c>
      <c r="BO27" s="458"/>
      <c r="BP27" s="458"/>
      <c r="BQ27" s="458"/>
      <c r="BR27" s="458"/>
      <c r="BS27" s="458"/>
      <c r="BT27" s="458"/>
      <c r="BU27" s="459"/>
      <c r="BV27" s="457" t="s">
        <v>129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7200</v>
      </c>
      <c r="R28" s="377"/>
      <c r="S28" s="377"/>
      <c r="T28" s="377"/>
      <c r="U28" s="377"/>
      <c r="V28" s="378"/>
      <c r="W28" s="466"/>
      <c r="X28" s="403"/>
      <c r="Y28" s="404"/>
      <c r="Z28" s="379" t="s">
        <v>182</v>
      </c>
      <c r="AA28" s="380"/>
      <c r="AB28" s="380"/>
      <c r="AC28" s="380"/>
      <c r="AD28" s="380"/>
      <c r="AE28" s="380"/>
      <c r="AF28" s="380"/>
      <c r="AG28" s="381"/>
      <c r="AH28" s="376">
        <v>24</v>
      </c>
      <c r="AI28" s="377"/>
      <c r="AJ28" s="377"/>
      <c r="AK28" s="377"/>
      <c r="AL28" s="378"/>
      <c r="AM28" s="376">
        <v>53760</v>
      </c>
      <c r="AN28" s="377"/>
      <c r="AO28" s="377"/>
      <c r="AP28" s="377"/>
      <c r="AQ28" s="377"/>
      <c r="AR28" s="378"/>
      <c r="AS28" s="376">
        <v>2240</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9225650</v>
      </c>
      <c r="BO28" s="453"/>
      <c r="BP28" s="453"/>
      <c r="BQ28" s="453"/>
      <c r="BR28" s="453"/>
      <c r="BS28" s="453"/>
      <c r="BT28" s="453"/>
      <c r="BU28" s="454"/>
      <c r="BV28" s="452">
        <v>5343421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36</v>
      </c>
      <c r="M29" s="377"/>
      <c r="N29" s="377"/>
      <c r="O29" s="377"/>
      <c r="P29" s="378"/>
      <c r="Q29" s="376">
        <v>6600</v>
      </c>
      <c r="R29" s="377"/>
      <c r="S29" s="377"/>
      <c r="T29" s="377"/>
      <c r="U29" s="377"/>
      <c r="V29" s="378"/>
      <c r="W29" s="467"/>
      <c r="X29" s="468"/>
      <c r="Y29" s="469"/>
      <c r="Z29" s="379" t="s">
        <v>185</v>
      </c>
      <c r="AA29" s="380"/>
      <c r="AB29" s="380"/>
      <c r="AC29" s="380"/>
      <c r="AD29" s="380"/>
      <c r="AE29" s="380"/>
      <c r="AF29" s="380"/>
      <c r="AG29" s="381"/>
      <c r="AH29" s="376">
        <v>2491</v>
      </c>
      <c r="AI29" s="377"/>
      <c r="AJ29" s="377"/>
      <c r="AK29" s="377"/>
      <c r="AL29" s="378"/>
      <c r="AM29" s="376">
        <v>8007742</v>
      </c>
      <c r="AN29" s="377"/>
      <c r="AO29" s="377"/>
      <c r="AP29" s="377"/>
      <c r="AQ29" s="377"/>
      <c r="AR29" s="378"/>
      <c r="AS29" s="376">
        <v>3215</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3773738</v>
      </c>
      <c r="BO29" s="424"/>
      <c r="BP29" s="424"/>
      <c r="BQ29" s="424"/>
      <c r="BR29" s="424"/>
      <c r="BS29" s="424"/>
      <c r="BT29" s="424"/>
      <c r="BU29" s="425"/>
      <c r="BV29" s="423">
        <v>1589812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99.2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1706528</v>
      </c>
      <c r="BO30" s="458"/>
      <c r="BP30" s="458"/>
      <c r="BQ30" s="458"/>
      <c r="BR30" s="458"/>
      <c r="BS30" s="458"/>
      <c r="BT30" s="458"/>
      <c r="BU30" s="459"/>
      <c r="BV30" s="457">
        <v>1762561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196</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197</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8</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12</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15</v>
      </c>
      <c r="BF34" s="371"/>
      <c r="BG34" s="372" t="str">
        <f>IF('各会計、関係団体の財政状況及び健全化判断比率'!B35="","",'各会計、関係団体の財政状況及び健全化判断比率'!B35)</f>
        <v>卸売市場事業特別会計</v>
      </c>
      <c r="BH34" s="372"/>
      <c r="BI34" s="372"/>
      <c r="BJ34" s="372"/>
      <c r="BK34" s="372"/>
      <c r="BL34" s="372"/>
      <c r="BM34" s="372"/>
      <c r="BN34" s="372"/>
      <c r="BO34" s="372"/>
      <c r="BP34" s="372"/>
      <c r="BQ34" s="372"/>
      <c r="BR34" s="372"/>
      <c r="BS34" s="372"/>
      <c r="BT34" s="372"/>
      <c r="BU34" s="372"/>
      <c r="BV34" s="178"/>
      <c r="BW34" s="371">
        <f>IF(BY34="","",MAX(C34:D43,U34:V43,AM34:AN43,BE34:BF43)+1)</f>
        <v>19</v>
      </c>
      <c r="BX34" s="371"/>
      <c r="BY34" s="372" t="str">
        <f>IF('各会計、関係団体の財政状況及び健全化判断比率'!B68="","",'各会計、関係団体の財政状況及び健全化判断比率'!B68)</f>
        <v>和歌山地方税回収機構</v>
      </c>
      <c r="BZ34" s="372"/>
      <c r="CA34" s="372"/>
      <c r="CB34" s="372"/>
      <c r="CC34" s="372"/>
      <c r="CD34" s="372"/>
      <c r="CE34" s="372"/>
      <c r="CF34" s="372"/>
      <c r="CG34" s="372"/>
      <c r="CH34" s="372"/>
      <c r="CI34" s="372"/>
      <c r="CJ34" s="372"/>
      <c r="CK34" s="372"/>
      <c r="CL34" s="372"/>
      <c r="CM34" s="372"/>
      <c r="CN34" s="178"/>
      <c r="CO34" s="371">
        <f>IF(CQ34="","",MAX(C34:D43,U34:V43,AM34:AN43,BE34:BF43,BW34:BX43)+1)</f>
        <v>23</v>
      </c>
      <c r="CP34" s="371"/>
      <c r="CQ34" s="372" t="str">
        <f>IF('各会計、関係団体の財政状況及び健全化判断比率'!BS7="","",'各会計、関係団体の財政状況及び健全化判断比率'!BS7)</f>
        <v>和歌山市清掃株式会社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土地区画整理事業特別会計</v>
      </c>
      <c r="F35" s="372"/>
      <c r="G35" s="372"/>
      <c r="H35" s="372"/>
      <c r="I35" s="372"/>
      <c r="J35" s="372"/>
      <c r="K35" s="372"/>
      <c r="L35" s="372"/>
      <c r="M35" s="372"/>
      <c r="N35" s="372"/>
      <c r="O35" s="372"/>
      <c r="P35" s="372"/>
      <c r="Q35" s="372"/>
      <c r="R35" s="372"/>
      <c r="S35" s="372"/>
      <c r="T35" s="178"/>
      <c r="U35" s="371">
        <f>IF(W35="","",U34+1)</f>
        <v>9</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13</v>
      </c>
      <c r="AN35" s="371"/>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78"/>
      <c r="BE35" s="371">
        <f t="shared" ref="BE35:BE43" si="1">IF(BG35="","",BE34+1)</f>
        <v>16</v>
      </c>
      <c r="BF35" s="371"/>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20</v>
      </c>
      <c r="BX35" s="371"/>
      <c r="BY35" s="372" t="str">
        <f>IF('各会計、関係団体の財政状況及び健全化判断比率'!B69="","",'各会計、関係団体の財政状況及び健全化判断比率'!B69)</f>
        <v>和歌山県住宅新築資金等貸付金回収管理組合</v>
      </c>
      <c r="BZ35" s="372"/>
      <c r="CA35" s="372"/>
      <c r="CB35" s="372"/>
      <c r="CC35" s="372"/>
      <c r="CD35" s="372"/>
      <c r="CE35" s="372"/>
      <c r="CF35" s="372"/>
      <c r="CG35" s="372"/>
      <c r="CH35" s="372"/>
      <c r="CI35" s="372"/>
      <c r="CJ35" s="372"/>
      <c r="CK35" s="372"/>
      <c r="CL35" s="372"/>
      <c r="CM35" s="372"/>
      <c r="CN35" s="178"/>
      <c r="CO35" s="371">
        <f t="shared" ref="CO35:CO43" si="3">IF(CQ35="","",CO34+1)</f>
        <v>24</v>
      </c>
      <c r="CP35" s="371"/>
      <c r="CQ35" s="372" t="str">
        <f>IF('各会計、関係団体の財政状況及び健全化判断比率'!BS8="","",'各会計、関係団体の財政状況及び健全化判断比率'!BS8)</f>
        <v>公益財団法人和歌山市文化スポーツ振興財団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住宅改修資金貸付事業特別会計</v>
      </c>
      <c r="F36" s="372"/>
      <c r="G36" s="372"/>
      <c r="H36" s="372"/>
      <c r="I36" s="372"/>
      <c r="J36" s="372"/>
      <c r="K36" s="372"/>
      <c r="L36" s="372"/>
      <c r="M36" s="372"/>
      <c r="N36" s="372"/>
      <c r="O36" s="372"/>
      <c r="P36" s="372"/>
      <c r="Q36" s="372"/>
      <c r="R36" s="372"/>
      <c r="S36" s="372"/>
      <c r="T36" s="178"/>
      <c r="U36" s="371">
        <f t="shared" ref="U36:U43" si="4">IF(W36="","",U35+1)</f>
        <v>10</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14</v>
      </c>
      <c r="AN36" s="371"/>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78"/>
      <c r="BE36" s="371">
        <f t="shared" si="1"/>
        <v>17</v>
      </c>
      <c r="BF36" s="371"/>
      <c r="BG36" s="372" t="str">
        <f>IF('各会計、関係団体の財政状況及び健全化判断比率'!B37="","",'各会計、関係団体の財政状況及び健全化判断比率'!B37)</f>
        <v>漁業集落排水事業特別会計</v>
      </c>
      <c r="BH36" s="372"/>
      <c r="BI36" s="372"/>
      <c r="BJ36" s="372"/>
      <c r="BK36" s="372"/>
      <c r="BL36" s="372"/>
      <c r="BM36" s="372"/>
      <c r="BN36" s="372"/>
      <c r="BO36" s="372"/>
      <c r="BP36" s="372"/>
      <c r="BQ36" s="372"/>
      <c r="BR36" s="372"/>
      <c r="BS36" s="372"/>
      <c r="BT36" s="372"/>
      <c r="BU36" s="372"/>
      <c r="BV36" s="178"/>
      <c r="BW36" s="371">
        <f t="shared" si="2"/>
        <v>21</v>
      </c>
      <c r="BX36" s="371"/>
      <c r="BY36" s="372" t="str">
        <f>IF('各会計、関係団体の財政状況及び健全化判断比率'!B70="","",'各会計、関係団体の財政状況及び健全化判断比率'!B70)</f>
        <v>和歌山県後期高齢者医療広域連合</v>
      </c>
      <c r="BZ36" s="372"/>
      <c r="CA36" s="372"/>
      <c r="CB36" s="372"/>
      <c r="CC36" s="372"/>
      <c r="CD36" s="372"/>
      <c r="CE36" s="372"/>
      <c r="CF36" s="372"/>
      <c r="CG36" s="372"/>
      <c r="CH36" s="372"/>
      <c r="CI36" s="372"/>
      <c r="CJ36" s="372"/>
      <c r="CK36" s="372"/>
      <c r="CL36" s="372"/>
      <c r="CM36" s="372"/>
      <c r="CN36" s="178"/>
      <c r="CO36" s="371">
        <f t="shared" si="3"/>
        <v>25</v>
      </c>
      <c r="CP36" s="371"/>
      <c r="CQ36" s="372" t="str">
        <f>IF('各会計、関係団体の財政状況及び健全化判断比率'!BS9="","",'各会計、関係団体の財政状況及び健全化判断比率'!BS9)</f>
        <v>公益財団法人和歌山市中小企業勤労者福祉サービスセンター</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住宅新築資金貸付事業特別会計</v>
      </c>
      <c r="F37" s="372"/>
      <c r="G37" s="372"/>
      <c r="H37" s="372"/>
      <c r="I37" s="372"/>
      <c r="J37" s="372"/>
      <c r="K37" s="372"/>
      <c r="L37" s="372"/>
      <c r="M37" s="372"/>
      <c r="N37" s="372"/>
      <c r="O37" s="372"/>
      <c r="P37" s="372"/>
      <c r="Q37" s="372"/>
      <c r="R37" s="372"/>
      <c r="S37" s="372"/>
      <c r="T37" s="178"/>
      <c r="U37" s="371">
        <f t="shared" si="4"/>
        <v>11</v>
      </c>
      <c r="V37" s="371"/>
      <c r="W37" s="372" t="str">
        <f>IF('各会計、関係団体の財政状況及び健全化判断比率'!B31="","",'各会計、関係団体の財政状況及び健全化判断比率'!B31)</f>
        <v>駐車場管理事業特別会計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f t="shared" si="1"/>
        <v>18</v>
      </c>
      <c r="BF37" s="371"/>
      <c r="BG37" s="372" t="str">
        <f>IF('各会計、関係団体の財政状況及び健全化判断比率'!B38="","",'各会計、関係団体の財政状況及び健全化判断比率'!B38)</f>
        <v>土地造成事業特別会計</v>
      </c>
      <c r="BH37" s="372"/>
      <c r="BI37" s="372"/>
      <c r="BJ37" s="372"/>
      <c r="BK37" s="372"/>
      <c r="BL37" s="372"/>
      <c r="BM37" s="372"/>
      <c r="BN37" s="372"/>
      <c r="BO37" s="372"/>
      <c r="BP37" s="372"/>
      <c r="BQ37" s="372"/>
      <c r="BR37" s="372"/>
      <c r="BS37" s="372"/>
      <c r="BT37" s="372"/>
      <c r="BU37" s="372"/>
      <c r="BV37" s="178"/>
      <c r="BW37" s="371">
        <f t="shared" si="2"/>
        <v>22</v>
      </c>
      <c r="BX37" s="371"/>
      <c r="BY37" s="372" t="str">
        <f>IF('各会計、関係団体の財政状況及び健全化判断比率'!B71="","",'各会計、関係団体の財政状況及び健全化判断比率'!B71)</f>
        <v>和歌山県後期高齢者医療広域連合（特別会計）</v>
      </c>
      <c r="BZ37" s="372"/>
      <c r="CA37" s="372"/>
      <c r="CB37" s="372"/>
      <c r="CC37" s="372"/>
      <c r="CD37" s="372"/>
      <c r="CE37" s="372"/>
      <c r="CF37" s="372"/>
      <c r="CG37" s="372"/>
      <c r="CH37" s="372"/>
      <c r="CI37" s="372"/>
      <c r="CJ37" s="372"/>
      <c r="CK37" s="372"/>
      <c r="CL37" s="372"/>
      <c r="CM37" s="372"/>
      <c r="CN37" s="178"/>
      <c r="CO37" s="371">
        <f t="shared" si="3"/>
        <v>26</v>
      </c>
      <c r="CP37" s="371"/>
      <c r="CQ37" s="372" t="str">
        <f>IF('各会計、関係団体の財政状況及び健全化判断比率'!BS10="","",'各会計、関係団体の財政状況及び健全化判断比率'!BS10)</f>
        <v>株式会社ぶらくり</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宅地取得資金貸付事業特別会計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f t="shared" si="5"/>
        <v>6</v>
      </c>
      <c r="D39" s="371"/>
      <c r="E39" s="372" t="str">
        <f>IF('各会計、関係団体の財政状況及び健全化判断比率'!B12="","",'各会計、関係団体の財政状況及び健全化判断比率'!B12)</f>
        <v>母子父子寡婦福祉資金貸付事業特別会計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f t="shared" si="5"/>
        <v>7</v>
      </c>
      <c r="D40" s="371"/>
      <c r="E40" s="372" t="str">
        <f>IF('各会計、関係団体の財政状況及び健全化判断比率'!B13="","",'各会計、関係団体の財政状況及び健全化判断比率'!B13)</f>
        <v>直轄事業用地先行取得事業特別会計</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631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79" t="s">
        <v>577</v>
      </c>
      <c r="D34" s="1179"/>
      <c r="E34" s="1180"/>
      <c r="F34" s="32" t="s">
        <v>578</v>
      </c>
      <c r="G34" s="33" t="s">
        <v>579</v>
      </c>
      <c r="H34" s="33" t="s">
        <v>580</v>
      </c>
      <c r="I34" s="33" t="s">
        <v>581</v>
      </c>
      <c r="J34" s="34" t="s">
        <v>582</v>
      </c>
      <c r="K34" s="22"/>
      <c r="L34" s="22"/>
      <c r="M34" s="22"/>
      <c r="N34" s="22"/>
      <c r="O34" s="22"/>
      <c r="P34" s="22"/>
    </row>
    <row r="35" spans="1:16" ht="39" customHeight="1" x14ac:dyDescent="0.15">
      <c r="A35" s="22"/>
      <c r="B35" s="35"/>
      <c r="C35" s="1173" t="s">
        <v>583</v>
      </c>
      <c r="D35" s="1174"/>
      <c r="E35" s="1175"/>
      <c r="F35" s="36" t="s">
        <v>584</v>
      </c>
      <c r="G35" s="37" t="s">
        <v>585</v>
      </c>
      <c r="H35" s="37" t="s">
        <v>586</v>
      </c>
      <c r="I35" s="37" t="s">
        <v>587</v>
      </c>
      <c r="J35" s="38" t="s">
        <v>588</v>
      </c>
      <c r="K35" s="22"/>
      <c r="L35" s="22"/>
      <c r="M35" s="22"/>
      <c r="N35" s="22"/>
      <c r="O35" s="22"/>
      <c r="P35" s="22"/>
    </row>
    <row r="36" spans="1:16" ht="39" customHeight="1" x14ac:dyDescent="0.15">
      <c r="A36" s="22"/>
      <c r="B36" s="35"/>
      <c r="C36" s="1173" t="s">
        <v>589</v>
      </c>
      <c r="D36" s="1174"/>
      <c r="E36" s="1175"/>
      <c r="F36" s="36" t="s">
        <v>590</v>
      </c>
      <c r="G36" s="37" t="s">
        <v>591</v>
      </c>
      <c r="H36" s="37" t="s">
        <v>592</v>
      </c>
      <c r="I36" s="37" t="s">
        <v>593</v>
      </c>
      <c r="J36" s="38" t="s">
        <v>594</v>
      </c>
      <c r="K36" s="22"/>
      <c r="L36" s="22"/>
      <c r="M36" s="22"/>
      <c r="N36" s="22"/>
      <c r="O36" s="22"/>
      <c r="P36" s="22"/>
    </row>
    <row r="37" spans="1:16" ht="39" customHeight="1" x14ac:dyDescent="0.15">
      <c r="A37" s="22"/>
      <c r="B37" s="35"/>
      <c r="C37" s="1173" t="s">
        <v>595</v>
      </c>
      <c r="D37" s="1174"/>
      <c r="E37" s="1175"/>
      <c r="F37" s="36" t="s">
        <v>596</v>
      </c>
      <c r="G37" s="37" t="s">
        <v>597</v>
      </c>
      <c r="H37" s="37" t="s">
        <v>598</v>
      </c>
      <c r="I37" s="37" t="s">
        <v>599</v>
      </c>
      <c r="J37" s="38" t="s">
        <v>599</v>
      </c>
      <c r="K37" s="22"/>
      <c r="L37" s="22"/>
      <c r="M37" s="22"/>
      <c r="N37" s="22"/>
      <c r="O37" s="22"/>
      <c r="P37" s="22"/>
    </row>
    <row r="38" spans="1:16" ht="39" customHeight="1" x14ac:dyDescent="0.15">
      <c r="A38" s="22"/>
      <c r="B38" s="35"/>
      <c r="C38" s="1173" t="s">
        <v>600</v>
      </c>
      <c r="D38" s="1174"/>
      <c r="E38" s="1175"/>
      <c r="F38" s="36">
        <v>3.33</v>
      </c>
      <c r="G38" s="37">
        <v>4.07</v>
      </c>
      <c r="H38" s="37">
        <v>4.74</v>
      </c>
      <c r="I38" s="37">
        <v>5.55</v>
      </c>
      <c r="J38" s="38">
        <v>4.88</v>
      </c>
      <c r="K38" s="22"/>
      <c r="L38" s="22"/>
      <c r="M38" s="22"/>
      <c r="N38" s="22"/>
      <c r="O38" s="22"/>
      <c r="P38" s="22"/>
    </row>
    <row r="39" spans="1:16" ht="39" customHeight="1" x14ac:dyDescent="0.15">
      <c r="A39" s="22"/>
      <c r="B39" s="35"/>
      <c r="C39" s="1173" t="s">
        <v>601</v>
      </c>
      <c r="D39" s="1174"/>
      <c r="E39" s="1175"/>
      <c r="F39" s="36">
        <v>3.85</v>
      </c>
      <c r="G39" s="37">
        <v>4.13</v>
      </c>
      <c r="H39" s="37">
        <v>4.34</v>
      </c>
      <c r="I39" s="37">
        <v>4.4400000000000004</v>
      </c>
      <c r="J39" s="38">
        <v>4.1399999999999997</v>
      </c>
      <c r="K39" s="22"/>
      <c r="L39" s="22"/>
      <c r="M39" s="22"/>
      <c r="N39" s="22"/>
      <c r="O39" s="22"/>
      <c r="P39" s="22"/>
    </row>
    <row r="40" spans="1:16" ht="39" customHeight="1" x14ac:dyDescent="0.15">
      <c r="A40" s="22"/>
      <c r="B40" s="35"/>
      <c r="C40" s="1173" t="s">
        <v>602</v>
      </c>
      <c r="D40" s="1174"/>
      <c r="E40" s="1175"/>
      <c r="F40" s="36">
        <v>1.41</v>
      </c>
      <c r="G40" s="37">
        <v>1.66</v>
      </c>
      <c r="H40" s="37">
        <v>1.54</v>
      </c>
      <c r="I40" s="37">
        <v>2.83</v>
      </c>
      <c r="J40" s="38">
        <v>3.83</v>
      </c>
      <c r="K40" s="22"/>
      <c r="L40" s="22"/>
      <c r="M40" s="22"/>
      <c r="N40" s="22"/>
      <c r="O40" s="22"/>
      <c r="P40" s="22"/>
    </row>
    <row r="41" spans="1:16" ht="39" customHeight="1" x14ac:dyDescent="0.15">
      <c r="A41" s="22"/>
      <c r="B41" s="35"/>
      <c r="C41" s="1173" t="s">
        <v>603</v>
      </c>
      <c r="D41" s="1174"/>
      <c r="E41" s="1175"/>
      <c r="F41" s="36">
        <v>5.27</v>
      </c>
      <c r="G41" s="37">
        <v>5.08</v>
      </c>
      <c r="H41" s="37">
        <v>4.78</v>
      </c>
      <c r="I41" s="37">
        <v>4.62</v>
      </c>
      <c r="J41" s="38">
        <v>3.35</v>
      </c>
      <c r="K41" s="22"/>
      <c r="L41" s="22"/>
      <c r="M41" s="22"/>
      <c r="N41" s="22"/>
      <c r="O41" s="22"/>
      <c r="P41" s="22"/>
    </row>
    <row r="42" spans="1:16" ht="39" customHeight="1" x14ac:dyDescent="0.15">
      <c r="A42" s="22"/>
      <c r="B42" s="39"/>
      <c r="C42" s="1173" t="s">
        <v>604</v>
      </c>
      <c r="D42" s="1174"/>
      <c r="E42" s="1175"/>
      <c r="F42" s="36" t="s">
        <v>605</v>
      </c>
      <c r="G42" s="37" t="s">
        <v>606</v>
      </c>
      <c r="H42" s="37" t="s">
        <v>607</v>
      </c>
      <c r="I42" s="37" t="s">
        <v>528</v>
      </c>
      <c r="J42" s="38" t="s">
        <v>528</v>
      </c>
      <c r="K42" s="22"/>
      <c r="L42" s="22"/>
      <c r="M42" s="22"/>
      <c r="N42" s="22"/>
      <c r="O42" s="22"/>
      <c r="P42" s="22"/>
    </row>
    <row r="43" spans="1:16" ht="39" customHeight="1" thickBot="1" x14ac:dyDescent="0.2">
      <c r="A43" s="22"/>
      <c r="B43" s="40"/>
      <c r="C43" s="1176" t="s">
        <v>608</v>
      </c>
      <c r="D43" s="1177"/>
      <c r="E43" s="1178"/>
      <c r="F43" s="41">
        <v>1.25</v>
      </c>
      <c r="G43" s="42">
        <v>0.26</v>
      </c>
      <c r="H43" s="42">
        <v>0.91</v>
      </c>
      <c r="I43" s="42">
        <v>1.06</v>
      </c>
      <c r="J43" s="43">
        <v>0.98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XaKYAY+2nwHrtz/U8ESg56EA97paY36Ehe5BTEUhRMTnzTBvC4tusUIQiTUMTTMTDUCqPrUl06T+jQnHam2Zw==" saltValue="VeWl+paqqQ0oVGRgZec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17740</v>
      </c>
      <c r="L45" s="60">
        <v>16135</v>
      </c>
      <c r="M45" s="60">
        <v>15566</v>
      </c>
      <c r="N45" s="60">
        <v>15476</v>
      </c>
      <c r="O45" s="61">
        <v>15602</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528</v>
      </c>
      <c r="L46" s="64" t="s">
        <v>528</v>
      </c>
      <c r="M46" s="64" t="s">
        <v>528</v>
      </c>
      <c r="N46" s="64" t="s">
        <v>528</v>
      </c>
      <c r="O46" s="65" t="s">
        <v>528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528</v>
      </c>
      <c r="L47" s="64" t="s">
        <v>528</v>
      </c>
      <c r="M47" s="64" t="s">
        <v>528</v>
      </c>
      <c r="N47" s="64" t="s">
        <v>528</v>
      </c>
      <c r="O47" s="65" t="s">
        <v>528</v>
      </c>
      <c r="P47" s="48"/>
      <c r="Q47" s="48"/>
      <c r="R47" s="48"/>
      <c r="S47" s="48"/>
      <c r="T47" s="48"/>
      <c r="U47" s="48"/>
    </row>
    <row r="48" spans="1:21" ht="30.75" customHeight="1" x14ac:dyDescent="0.15">
      <c r="A48" s="48"/>
      <c r="B48" s="1201"/>
      <c r="C48" s="1202"/>
      <c r="D48" s="62"/>
      <c r="E48" s="1183" t="s">
        <v>15</v>
      </c>
      <c r="F48" s="1183"/>
      <c r="G48" s="1183"/>
      <c r="H48" s="1183"/>
      <c r="I48" s="1183"/>
      <c r="J48" s="1184"/>
      <c r="K48" s="63">
        <v>6935</v>
      </c>
      <c r="L48" s="64">
        <v>7333</v>
      </c>
      <c r="M48" s="64">
        <v>5941</v>
      </c>
      <c r="N48" s="64">
        <v>5623</v>
      </c>
      <c r="O48" s="65">
        <v>5469</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528</v>
      </c>
      <c r="L49" s="64" t="s">
        <v>528</v>
      </c>
      <c r="M49" s="64" t="s">
        <v>528</v>
      </c>
      <c r="N49" s="64" t="s">
        <v>528</v>
      </c>
      <c r="O49" s="65" t="s">
        <v>528</v>
      </c>
      <c r="P49" s="48"/>
      <c r="Q49" s="48"/>
      <c r="R49" s="48"/>
      <c r="S49" s="48"/>
      <c r="T49" s="48"/>
      <c r="U49" s="48"/>
    </row>
    <row r="50" spans="1:21" ht="30.75" customHeight="1" x14ac:dyDescent="0.15">
      <c r="A50" s="48"/>
      <c r="B50" s="1201"/>
      <c r="C50" s="1202"/>
      <c r="D50" s="62"/>
      <c r="E50" s="1183" t="s">
        <v>17</v>
      </c>
      <c r="F50" s="1183"/>
      <c r="G50" s="1183"/>
      <c r="H50" s="1183"/>
      <c r="I50" s="1183"/>
      <c r="J50" s="1184"/>
      <c r="K50" s="63">
        <v>6</v>
      </c>
      <c r="L50" s="64">
        <v>2</v>
      </c>
      <c r="M50" s="64">
        <v>1</v>
      </c>
      <c r="N50" s="64">
        <v>1</v>
      </c>
      <c r="O50" s="65">
        <v>0</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2</v>
      </c>
      <c r="M51" s="64">
        <v>2</v>
      </c>
      <c r="N51" s="64" t="s">
        <v>528</v>
      </c>
      <c r="O51" s="65" t="s">
        <v>528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16666</v>
      </c>
      <c r="L52" s="64">
        <v>15452</v>
      </c>
      <c r="M52" s="64">
        <v>14371</v>
      </c>
      <c r="N52" s="64">
        <v>14293</v>
      </c>
      <c r="O52" s="65">
        <v>14544</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8015</v>
      </c>
      <c r="L53" s="69">
        <v>8020</v>
      </c>
      <c r="M53" s="69">
        <v>7139</v>
      </c>
      <c r="N53" s="69">
        <v>6807</v>
      </c>
      <c r="O53" s="70">
        <v>6527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609</v>
      </c>
      <c r="P55" s="48"/>
      <c r="Q55" s="48"/>
      <c r="R55" s="48"/>
      <c r="S55" s="48"/>
      <c r="T55" s="48"/>
      <c r="U55" s="48"/>
    </row>
    <row r="56" spans="1:21" ht="31.5" customHeight="1" thickBot="1" x14ac:dyDescent="0.2">
      <c r="A56" s="48"/>
      <c r="B56" s="76"/>
      <c r="C56" s="77"/>
      <c r="D56" s="77"/>
      <c r="E56" s="78"/>
      <c r="F56" s="78"/>
      <c r="G56" s="78"/>
      <c r="H56" s="78"/>
      <c r="I56" s="78"/>
      <c r="J56" s="79" t="s">
        <v>2</v>
      </c>
      <c r="K56" s="80" t="s">
        <v>610</v>
      </c>
      <c r="L56" s="81" t="s">
        <v>611</v>
      </c>
      <c r="M56" s="81" t="s">
        <v>612</v>
      </c>
      <c r="N56" s="81" t="s">
        <v>613</v>
      </c>
      <c r="O56" s="82" t="s">
        <v>614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YYgLWW056PoWDKukq+H1CIBpCbOtF0h9PZynKwGiluXt3Iv5BAVFcHQALStqyI3NpQ/0RkImgUtLSejgQxHnQ==" saltValue="7dC3MWLFEUk/Jk50pXa5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K46" sqref="K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19" t="s">
        <v>30</v>
      </c>
      <c r="C41" s="1220"/>
      <c r="D41" s="102"/>
      <c r="E41" s="1221" t="s">
        <v>31</v>
      </c>
      <c r="F41" s="1221"/>
      <c r="G41" s="1221"/>
      <c r="H41" s="1222"/>
      <c r="I41" s="351">
        <v>175420</v>
      </c>
      <c r="J41" s="352">
        <v>178015</v>
      </c>
      <c r="K41" s="352">
        <v>183384</v>
      </c>
      <c r="L41" s="352">
        <v>186744</v>
      </c>
      <c r="M41" s="353">
        <v>193819</v>
      </c>
    </row>
    <row r="42" spans="2:13" ht="27.75" customHeight="1" x14ac:dyDescent="0.15">
      <c r="B42" s="1209"/>
      <c r="C42" s="1210"/>
      <c r="D42" s="103"/>
      <c r="E42" s="1213" t="s">
        <v>32</v>
      </c>
      <c r="F42" s="1213"/>
      <c r="G42" s="1213"/>
      <c r="H42" s="1214"/>
      <c r="I42" s="354">
        <v>0</v>
      </c>
      <c r="J42" s="355">
        <v>0</v>
      </c>
      <c r="K42" s="355">
        <v>0</v>
      </c>
      <c r="L42" s="355">
        <v>0</v>
      </c>
      <c r="M42" s="356">
        <v>0</v>
      </c>
    </row>
    <row r="43" spans="2:13" ht="27.75" customHeight="1" x14ac:dyDescent="0.15">
      <c r="B43" s="1209"/>
      <c r="C43" s="1210"/>
      <c r="D43" s="103"/>
      <c r="E43" s="1213" t="s">
        <v>33</v>
      </c>
      <c r="F43" s="1213"/>
      <c r="G43" s="1213"/>
      <c r="H43" s="1214"/>
      <c r="I43" s="354">
        <v>91585</v>
      </c>
      <c r="J43" s="355">
        <v>89195</v>
      </c>
      <c r="K43" s="355">
        <v>88390</v>
      </c>
      <c r="L43" s="355">
        <v>84006</v>
      </c>
      <c r="M43" s="356">
        <v>79297</v>
      </c>
    </row>
    <row r="44" spans="2:13" ht="27.75" customHeight="1" x14ac:dyDescent="0.15">
      <c r="B44" s="1209"/>
      <c r="C44" s="1210"/>
      <c r="D44" s="103"/>
      <c r="E44" s="1213" t="s">
        <v>34</v>
      </c>
      <c r="F44" s="1213"/>
      <c r="G44" s="1213"/>
      <c r="H44" s="1214"/>
      <c r="I44" s="354" t="s">
        <v>528</v>
      </c>
      <c r="J44" s="355" t="s">
        <v>528</v>
      </c>
      <c r="K44" s="355" t="s">
        <v>528</v>
      </c>
      <c r="L44" s="355" t="s">
        <v>528</v>
      </c>
      <c r="M44" s="356" t="s">
        <v>528</v>
      </c>
    </row>
    <row r="45" spans="2:13" ht="27.75" customHeight="1" x14ac:dyDescent="0.15">
      <c r="B45" s="1209"/>
      <c r="C45" s="1210"/>
      <c r="D45" s="103"/>
      <c r="E45" s="1213" t="s">
        <v>35</v>
      </c>
      <c r="F45" s="1213"/>
      <c r="G45" s="1213"/>
      <c r="H45" s="1214"/>
      <c r="I45" s="354">
        <v>19995</v>
      </c>
      <c r="J45" s="355">
        <v>18747</v>
      </c>
      <c r="K45" s="355">
        <v>18083</v>
      </c>
      <c r="L45" s="355">
        <v>17433</v>
      </c>
      <c r="M45" s="356">
        <v>16943</v>
      </c>
    </row>
    <row r="46" spans="2:13" ht="27.75" customHeight="1" x14ac:dyDescent="0.15">
      <c r="B46" s="1209"/>
      <c r="C46" s="1210"/>
      <c r="D46" s="104"/>
      <c r="E46" s="1213" t="s">
        <v>36</v>
      </c>
      <c r="F46" s="1213"/>
      <c r="G46" s="1213"/>
      <c r="H46" s="1214"/>
      <c r="I46" s="354" t="s">
        <v>528</v>
      </c>
      <c r="J46" s="355" t="s">
        <v>528</v>
      </c>
      <c r="K46" s="355" t="s">
        <v>528</v>
      </c>
      <c r="L46" s="355" t="s">
        <v>528</v>
      </c>
      <c r="M46" s="356" t="s">
        <v>528</v>
      </c>
    </row>
    <row r="47" spans="2:13" ht="27.75" customHeight="1" x14ac:dyDescent="0.15">
      <c r="B47" s="1209"/>
      <c r="C47" s="1210"/>
      <c r="D47" s="105"/>
      <c r="E47" s="1223" t="s">
        <v>37</v>
      </c>
      <c r="F47" s="1224"/>
      <c r="G47" s="1224"/>
      <c r="H47" s="1225"/>
      <c r="I47" s="354" t="s">
        <v>528</v>
      </c>
      <c r="J47" s="355" t="s">
        <v>528</v>
      </c>
      <c r="K47" s="355" t="s">
        <v>528</v>
      </c>
      <c r="L47" s="355" t="s">
        <v>528</v>
      </c>
      <c r="M47" s="356" t="s">
        <v>528</v>
      </c>
    </row>
    <row r="48" spans="2:13" ht="27.75" customHeight="1" x14ac:dyDescent="0.15">
      <c r="B48" s="1209"/>
      <c r="C48" s="1210"/>
      <c r="D48" s="103"/>
      <c r="E48" s="1213" t="s">
        <v>38</v>
      </c>
      <c r="F48" s="1213"/>
      <c r="G48" s="1213"/>
      <c r="H48" s="1214"/>
      <c r="I48" s="354" t="s">
        <v>528</v>
      </c>
      <c r="J48" s="355" t="s">
        <v>528</v>
      </c>
      <c r="K48" s="355" t="s">
        <v>528</v>
      </c>
      <c r="L48" s="355" t="s">
        <v>528</v>
      </c>
      <c r="M48" s="356" t="s">
        <v>528</v>
      </c>
    </row>
    <row r="49" spans="2:13" ht="27.75" customHeight="1" x14ac:dyDescent="0.15">
      <c r="B49" s="1211"/>
      <c r="C49" s="1212"/>
      <c r="D49" s="103"/>
      <c r="E49" s="1213" t="s">
        <v>39</v>
      </c>
      <c r="F49" s="1213"/>
      <c r="G49" s="1213"/>
      <c r="H49" s="1214"/>
      <c r="I49" s="354" t="s">
        <v>528</v>
      </c>
      <c r="J49" s="355" t="s">
        <v>528</v>
      </c>
      <c r="K49" s="355" t="s">
        <v>528</v>
      </c>
      <c r="L49" s="355" t="s">
        <v>528</v>
      </c>
      <c r="M49" s="356" t="s">
        <v>528</v>
      </c>
    </row>
    <row r="50" spans="2:13" ht="27.75" customHeight="1" x14ac:dyDescent="0.15">
      <c r="B50" s="1207" t="s">
        <v>40</v>
      </c>
      <c r="C50" s="1208"/>
      <c r="D50" s="106"/>
      <c r="E50" s="1213" t="s">
        <v>41</v>
      </c>
      <c r="F50" s="1213"/>
      <c r="G50" s="1213"/>
      <c r="H50" s="1214"/>
      <c r="I50" s="354">
        <v>15821</v>
      </c>
      <c r="J50" s="355">
        <v>12485</v>
      </c>
      <c r="K50" s="355">
        <v>9905</v>
      </c>
      <c r="L50" s="355">
        <v>11021</v>
      </c>
      <c r="M50" s="356">
        <v>17080</v>
      </c>
    </row>
    <row r="51" spans="2:13" ht="27.75" customHeight="1" x14ac:dyDescent="0.15">
      <c r="B51" s="1209"/>
      <c r="C51" s="1210"/>
      <c r="D51" s="103"/>
      <c r="E51" s="1213" t="s">
        <v>42</v>
      </c>
      <c r="F51" s="1213"/>
      <c r="G51" s="1213"/>
      <c r="H51" s="1214"/>
      <c r="I51" s="354">
        <v>46519</v>
      </c>
      <c r="J51" s="355">
        <v>44107</v>
      </c>
      <c r="K51" s="355">
        <v>41766</v>
      </c>
      <c r="L51" s="355">
        <v>41704</v>
      </c>
      <c r="M51" s="356">
        <v>42384</v>
      </c>
    </row>
    <row r="52" spans="2:13" ht="27.75" customHeight="1" x14ac:dyDescent="0.15">
      <c r="B52" s="1211"/>
      <c r="C52" s="1212"/>
      <c r="D52" s="103"/>
      <c r="E52" s="1213" t="s">
        <v>43</v>
      </c>
      <c r="F52" s="1213"/>
      <c r="G52" s="1213"/>
      <c r="H52" s="1214"/>
      <c r="I52" s="354">
        <v>145100</v>
      </c>
      <c r="J52" s="355">
        <v>148885</v>
      </c>
      <c r="K52" s="355">
        <v>149908</v>
      </c>
      <c r="L52" s="355">
        <v>151578</v>
      </c>
      <c r="M52" s="356">
        <v>151383</v>
      </c>
    </row>
    <row r="53" spans="2:13" ht="27.75" customHeight="1" thickBot="1" x14ac:dyDescent="0.2">
      <c r="B53" s="1215" t="s">
        <v>44</v>
      </c>
      <c r="C53" s="1216"/>
      <c r="D53" s="107"/>
      <c r="E53" s="1217" t="s">
        <v>45</v>
      </c>
      <c r="F53" s="1217"/>
      <c r="G53" s="1217"/>
      <c r="H53" s="1218"/>
      <c r="I53" s="357">
        <v>79562</v>
      </c>
      <c r="J53" s="358">
        <v>80481</v>
      </c>
      <c r="K53" s="358">
        <v>88279</v>
      </c>
      <c r="L53" s="358">
        <v>83881</v>
      </c>
      <c r="M53" s="359">
        <v>79211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4iP8GPDG1gQnys5M4a8g+cK1QaQoGxu8A+iACAy3QQXHNwGZQIFideC/mY90RHwywAR7xu1ArzAmsuVh0aLjhg==" saltValue="cJF9U5OKOTo2pptciA+J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34" t="s">
        <v>48</v>
      </c>
      <c r="D55" s="1234"/>
      <c r="E55" s="1235"/>
      <c r="F55" s="119">
        <v>4725</v>
      </c>
      <c r="G55" s="119">
        <v>5343</v>
      </c>
      <c r="H55" s="120">
        <v>9226</v>
      </c>
    </row>
    <row r="56" spans="2:8" ht="52.5" customHeight="1" x14ac:dyDescent="0.15">
      <c r="B56" s="121"/>
      <c r="C56" s="1236" t="s">
        <v>49</v>
      </c>
      <c r="D56" s="1236"/>
      <c r="E56" s="1237"/>
      <c r="F56" s="122">
        <v>1589</v>
      </c>
      <c r="G56" s="122">
        <v>1590</v>
      </c>
      <c r="H56" s="123">
        <v>3774</v>
      </c>
    </row>
    <row r="57" spans="2:8" ht="53.25" customHeight="1" x14ac:dyDescent="0.15">
      <c r="B57" s="121"/>
      <c r="C57" s="1238" t="s">
        <v>50</v>
      </c>
      <c r="D57" s="1238"/>
      <c r="E57" s="1239"/>
      <c r="F57" s="124">
        <v>1320</v>
      </c>
      <c r="G57" s="124">
        <v>1763</v>
      </c>
      <c r="H57" s="125">
        <v>1707</v>
      </c>
    </row>
    <row r="58" spans="2:8" ht="45.75" customHeight="1" x14ac:dyDescent="0.15">
      <c r="B58" s="126"/>
      <c r="C58" s="1226" t="s">
        <v>625</v>
      </c>
      <c r="D58" s="1227"/>
      <c r="E58" s="1228"/>
      <c r="F58" s="127">
        <v>156</v>
      </c>
      <c r="G58" s="127">
        <v>167</v>
      </c>
      <c r="H58" s="128">
        <v>322</v>
      </c>
    </row>
    <row r="59" spans="2:8" ht="45.75" customHeight="1" x14ac:dyDescent="0.15">
      <c r="B59" s="126"/>
      <c r="C59" s="1226" t="s">
        <v>626</v>
      </c>
      <c r="D59" s="1227"/>
      <c r="E59" s="1228"/>
      <c r="F59" s="127">
        <v>245</v>
      </c>
      <c r="G59" s="127">
        <v>245</v>
      </c>
      <c r="H59" s="128">
        <v>245</v>
      </c>
    </row>
    <row r="60" spans="2:8" ht="45.75" customHeight="1" x14ac:dyDescent="0.15">
      <c r="B60" s="126"/>
      <c r="C60" s="1226" t="s">
        <v>627</v>
      </c>
      <c r="D60" s="1227"/>
      <c r="E60" s="1228"/>
      <c r="F60" s="127">
        <v>177</v>
      </c>
      <c r="G60" s="127">
        <v>178</v>
      </c>
      <c r="H60" s="128">
        <v>179</v>
      </c>
    </row>
    <row r="61" spans="2:8" ht="45.75" customHeight="1" x14ac:dyDescent="0.15">
      <c r="B61" s="126"/>
      <c r="C61" s="1226" t="s">
        <v>628</v>
      </c>
      <c r="D61" s="1227"/>
      <c r="E61" s="1228"/>
      <c r="F61" s="127" t="s">
        <v>630</v>
      </c>
      <c r="G61" s="127">
        <v>300</v>
      </c>
      <c r="H61" s="128">
        <v>178</v>
      </c>
    </row>
    <row r="62" spans="2:8" ht="45.75" customHeight="1" thickBot="1" x14ac:dyDescent="0.2">
      <c r="B62" s="129"/>
      <c r="C62" s="1229" t="s">
        <v>629</v>
      </c>
      <c r="D62" s="1230"/>
      <c r="E62" s="1231"/>
      <c r="F62" s="130">
        <v>134</v>
      </c>
      <c r="G62" s="130">
        <v>131</v>
      </c>
      <c r="H62" s="131">
        <v>129</v>
      </c>
    </row>
    <row r="63" spans="2:8" ht="52.5" customHeight="1" thickBot="1" x14ac:dyDescent="0.2">
      <c r="B63" s="132"/>
      <c r="C63" s="1232" t="s">
        <v>51</v>
      </c>
      <c r="D63" s="1232"/>
      <c r="E63" s="1233"/>
      <c r="F63" s="133">
        <v>7634</v>
      </c>
      <c r="G63" s="133">
        <v>8696</v>
      </c>
      <c r="H63" s="134">
        <v>14706</v>
      </c>
    </row>
    <row r="64" spans="2:8" x14ac:dyDescent="0.15"/>
  </sheetData>
  <sheetProtection algorithmName="SHA-512" hashValue="d4SCB94kpEa/FKO7Kxy/xq4QGMbkr5RIeYvFJTk+u/0uH6d5H/XLZWJI6TEEpkGPQ7NE7R59N5D5Lj/J8sT41A==" saltValue="e8DnT5oMKX3zkSq+mT+C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60" sqref="A60:BZ6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632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633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634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635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569</v>
      </c>
      <c r="BQ50" s="1273"/>
      <c r="BR50" s="1273"/>
      <c r="BS50" s="1273"/>
      <c r="BT50" s="1273"/>
      <c r="BU50" s="1273"/>
      <c r="BV50" s="1273"/>
      <c r="BW50" s="1273"/>
      <c r="BX50" s="1273" t="s">
        <v>570</v>
      </c>
      <c r="BY50" s="1273"/>
      <c r="BZ50" s="1273"/>
      <c r="CA50" s="1273"/>
      <c r="CB50" s="1273"/>
      <c r="CC50" s="1273"/>
      <c r="CD50" s="1273"/>
      <c r="CE50" s="1273"/>
      <c r="CF50" s="1273" t="s">
        <v>571</v>
      </c>
      <c r="CG50" s="1273"/>
      <c r="CH50" s="1273"/>
      <c r="CI50" s="1273"/>
      <c r="CJ50" s="1273"/>
      <c r="CK50" s="1273"/>
      <c r="CL50" s="1273"/>
      <c r="CM50" s="1273"/>
      <c r="CN50" s="1273" t="s">
        <v>572</v>
      </c>
      <c r="CO50" s="1273"/>
      <c r="CP50" s="1273"/>
      <c r="CQ50" s="1273"/>
      <c r="CR50" s="1273"/>
      <c r="CS50" s="1273"/>
      <c r="CT50" s="1273"/>
      <c r="CU50" s="1273"/>
      <c r="CV50" s="1273" t="s">
        <v>573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636</v>
      </c>
      <c r="AO51" s="1277"/>
      <c r="AP51" s="1277"/>
      <c r="AQ51" s="1277"/>
      <c r="AR51" s="1277"/>
      <c r="AS51" s="1277"/>
      <c r="AT51" s="1277"/>
      <c r="AU51" s="1277"/>
      <c r="AV51" s="1277"/>
      <c r="AW51" s="1277"/>
      <c r="AX51" s="1277"/>
      <c r="AY51" s="1277"/>
      <c r="AZ51" s="1277"/>
      <c r="BA51" s="1277"/>
      <c r="BB51" s="1277" t="s">
        <v>637</v>
      </c>
      <c r="BC51" s="1277"/>
      <c r="BD51" s="1277"/>
      <c r="BE51" s="1277"/>
      <c r="BF51" s="1277"/>
      <c r="BG51" s="1277"/>
      <c r="BH51" s="1277"/>
      <c r="BI51" s="1277"/>
      <c r="BJ51" s="1277"/>
      <c r="BK51" s="1277"/>
      <c r="BL51" s="1277"/>
      <c r="BM51" s="1277"/>
      <c r="BN51" s="1277"/>
      <c r="BO51" s="1277"/>
      <c r="BP51" s="1278">
        <v>118.7</v>
      </c>
      <c r="BQ51" s="1278"/>
      <c r="BR51" s="1278"/>
      <c r="BS51" s="1278"/>
      <c r="BT51" s="1278"/>
      <c r="BU51" s="1278"/>
      <c r="BV51" s="1278"/>
      <c r="BW51" s="1278"/>
      <c r="BX51" s="1278">
        <v>118.2</v>
      </c>
      <c r="BY51" s="1278"/>
      <c r="BZ51" s="1278"/>
      <c r="CA51" s="1278"/>
      <c r="CB51" s="1278"/>
      <c r="CC51" s="1278"/>
      <c r="CD51" s="1278"/>
      <c r="CE51" s="1278"/>
      <c r="CF51" s="1278">
        <v>127.6</v>
      </c>
      <c r="CG51" s="1278"/>
      <c r="CH51" s="1278"/>
      <c r="CI51" s="1278"/>
      <c r="CJ51" s="1278"/>
      <c r="CK51" s="1278"/>
      <c r="CL51" s="1278"/>
      <c r="CM51" s="1278"/>
      <c r="CN51" s="1278">
        <v>119.7</v>
      </c>
      <c r="CO51" s="1278"/>
      <c r="CP51" s="1278"/>
      <c r="CQ51" s="1278"/>
      <c r="CR51" s="1278"/>
      <c r="CS51" s="1278"/>
      <c r="CT51" s="1278"/>
      <c r="CU51" s="1278"/>
      <c r="CV51" s="1278">
        <v>107.7</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638</v>
      </c>
      <c r="BC53" s="1277"/>
      <c r="BD53" s="1277"/>
      <c r="BE53" s="1277"/>
      <c r="BF53" s="1277"/>
      <c r="BG53" s="1277"/>
      <c r="BH53" s="1277"/>
      <c r="BI53" s="1277"/>
      <c r="BJ53" s="1277"/>
      <c r="BK53" s="1277"/>
      <c r="BL53" s="1277"/>
      <c r="BM53" s="1277"/>
      <c r="BN53" s="1277"/>
      <c r="BO53" s="1277"/>
      <c r="BP53" s="1278">
        <v>61.4</v>
      </c>
      <c r="BQ53" s="1278"/>
      <c r="BR53" s="1278"/>
      <c r="BS53" s="1278"/>
      <c r="BT53" s="1278"/>
      <c r="BU53" s="1278"/>
      <c r="BV53" s="1278"/>
      <c r="BW53" s="1278"/>
      <c r="BX53" s="1278">
        <v>62.5</v>
      </c>
      <c r="BY53" s="1278"/>
      <c r="BZ53" s="1278"/>
      <c r="CA53" s="1278"/>
      <c r="CB53" s="1278"/>
      <c r="CC53" s="1278"/>
      <c r="CD53" s="1278"/>
      <c r="CE53" s="1278"/>
      <c r="CF53" s="1278">
        <v>62.7</v>
      </c>
      <c r="CG53" s="1278"/>
      <c r="CH53" s="1278"/>
      <c r="CI53" s="1278"/>
      <c r="CJ53" s="1278"/>
      <c r="CK53" s="1278"/>
      <c r="CL53" s="1278"/>
      <c r="CM53" s="1278"/>
      <c r="CN53" s="1278">
        <v>64</v>
      </c>
      <c r="CO53" s="1278"/>
      <c r="CP53" s="1278"/>
      <c r="CQ53" s="1278"/>
      <c r="CR53" s="1278"/>
      <c r="CS53" s="1278"/>
      <c r="CT53" s="1278"/>
      <c r="CU53" s="1278"/>
      <c r="CV53" s="1278">
        <v>64.400000000000006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639</v>
      </c>
      <c r="AO55" s="1273"/>
      <c r="AP55" s="1273"/>
      <c r="AQ55" s="1273"/>
      <c r="AR55" s="1273"/>
      <c r="AS55" s="1273"/>
      <c r="AT55" s="1273"/>
      <c r="AU55" s="1273"/>
      <c r="AV55" s="1273"/>
      <c r="AW55" s="1273"/>
      <c r="AX55" s="1273"/>
      <c r="AY55" s="1273"/>
      <c r="AZ55" s="1273"/>
      <c r="BA55" s="1273"/>
      <c r="BB55" s="1277" t="s">
        <v>637</v>
      </c>
      <c r="BC55" s="1277"/>
      <c r="BD55" s="1277"/>
      <c r="BE55" s="1277"/>
      <c r="BF55" s="1277"/>
      <c r="BG55" s="1277"/>
      <c r="BH55" s="1277"/>
      <c r="BI55" s="1277"/>
      <c r="BJ55" s="1277"/>
      <c r="BK55" s="1277"/>
      <c r="BL55" s="1277"/>
      <c r="BM55" s="1277"/>
      <c r="BN55" s="1277"/>
      <c r="BO55" s="1277"/>
      <c r="BP55" s="1278">
        <v>37.6</v>
      </c>
      <c r="BQ55" s="1278"/>
      <c r="BR55" s="1278"/>
      <c r="BS55" s="1278"/>
      <c r="BT55" s="1278"/>
      <c r="BU55" s="1278"/>
      <c r="BV55" s="1278"/>
      <c r="BW55" s="1278"/>
      <c r="BX55" s="1278">
        <v>34</v>
      </c>
      <c r="BY55" s="1278"/>
      <c r="BZ55" s="1278"/>
      <c r="CA55" s="1278"/>
      <c r="CB55" s="1278"/>
      <c r="CC55" s="1278"/>
      <c r="CD55" s="1278"/>
      <c r="CE55" s="1278"/>
      <c r="CF55" s="1278">
        <v>33.9</v>
      </c>
      <c r="CG55" s="1278"/>
      <c r="CH55" s="1278"/>
      <c r="CI55" s="1278"/>
      <c r="CJ55" s="1278"/>
      <c r="CK55" s="1278"/>
      <c r="CL55" s="1278"/>
      <c r="CM55" s="1278"/>
      <c r="CN55" s="1278">
        <v>31.5</v>
      </c>
      <c r="CO55" s="1278"/>
      <c r="CP55" s="1278"/>
      <c r="CQ55" s="1278"/>
      <c r="CR55" s="1278"/>
      <c r="CS55" s="1278"/>
      <c r="CT55" s="1278"/>
      <c r="CU55" s="1278"/>
      <c r="CV55" s="1278">
        <v>23.4</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638</v>
      </c>
      <c r="BC57" s="1277"/>
      <c r="BD57" s="1277"/>
      <c r="BE57" s="1277"/>
      <c r="BF57" s="1277"/>
      <c r="BG57" s="1277"/>
      <c r="BH57" s="1277"/>
      <c r="BI57" s="1277"/>
      <c r="BJ57" s="1277"/>
      <c r="BK57" s="1277"/>
      <c r="BL57" s="1277"/>
      <c r="BM57" s="1277"/>
      <c r="BN57" s="1277"/>
      <c r="BO57" s="1277"/>
      <c r="BP57" s="1278">
        <v>60</v>
      </c>
      <c r="BQ57" s="1278"/>
      <c r="BR57" s="1278"/>
      <c r="BS57" s="1278"/>
      <c r="BT57" s="1278"/>
      <c r="BU57" s="1278"/>
      <c r="BV57" s="1278"/>
      <c r="BW57" s="1278"/>
      <c r="BX57" s="1278">
        <v>61.1</v>
      </c>
      <c r="BY57" s="1278"/>
      <c r="BZ57" s="1278"/>
      <c r="CA57" s="1278"/>
      <c r="CB57" s="1278"/>
      <c r="CC57" s="1278"/>
      <c r="CD57" s="1278"/>
      <c r="CE57" s="1278"/>
      <c r="CF57" s="1278">
        <v>61.9</v>
      </c>
      <c r="CG57" s="1278"/>
      <c r="CH57" s="1278"/>
      <c r="CI57" s="1278"/>
      <c r="CJ57" s="1278"/>
      <c r="CK57" s="1278"/>
      <c r="CL57" s="1278"/>
      <c r="CM57" s="1278"/>
      <c r="CN57" s="1278">
        <v>62.7</v>
      </c>
      <c r="CO57" s="1278"/>
      <c r="CP57" s="1278"/>
      <c r="CQ57" s="1278"/>
      <c r="CR57" s="1278"/>
      <c r="CS57" s="1278"/>
      <c r="CT57" s="1278"/>
      <c r="CU57" s="1278"/>
      <c r="CV57" s="1278">
        <v>63.9</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640</v>
      </c>
    </row>
    <row r="64" spans="1:109" x14ac:dyDescent="0.15">
      <c r="B64" s="1248"/>
      <c r="G64" s="1255"/>
      <c r="I64" s="1288"/>
      <c r="J64" s="1288"/>
      <c r="K64" s="1288"/>
      <c r="L64" s="1288"/>
      <c r="M64" s="1288"/>
      <c r="N64" s="1289"/>
      <c r="AM64" s="1255"/>
      <c r="AN64" s="1255" t="s">
        <v>633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641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635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569</v>
      </c>
      <c r="BQ72" s="1273"/>
      <c r="BR72" s="1273"/>
      <c r="BS72" s="1273"/>
      <c r="BT72" s="1273"/>
      <c r="BU72" s="1273"/>
      <c r="BV72" s="1273"/>
      <c r="BW72" s="1273"/>
      <c r="BX72" s="1273" t="s">
        <v>570</v>
      </c>
      <c r="BY72" s="1273"/>
      <c r="BZ72" s="1273"/>
      <c r="CA72" s="1273"/>
      <c r="CB72" s="1273"/>
      <c r="CC72" s="1273"/>
      <c r="CD72" s="1273"/>
      <c r="CE72" s="1273"/>
      <c r="CF72" s="1273" t="s">
        <v>571</v>
      </c>
      <c r="CG72" s="1273"/>
      <c r="CH72" s="1273"/>
      <c r="CI72" s="1273"/>
      <c r="CJ72" s="1273"/>
      <c r="CK72" s="1273"/>
      <c r="CL72" s="1273"/>
      <c r="CM72" s="1273"/>
      <c r="CN72" s="1273" t="s">
        <v>572</v>
      </c>
      <c r="CO72" s="1273"/>
      <c r="CP72" s="1273"/>
      <c r="CQ72" s="1273"/>
      <c r="CR72" s="1273"/>
      <c r="CS72" s="1273"/>
      <c r="CT72" s="1273"/>
      <c r="CU72" s="1273"/>
      <c r="CV72" s="1273" t="s">
        <v>573</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636</v>
      </c>
      <c r="AO73" s="1277"/>
      <c r="AP73" s="1277"/>
      <c r="AQ73" s="1277"/>
      <c r="AR73" s="1277"/>
      <c r="AS73" s="1277"/>
      <c r="AT73" s="1277"/>
      <c r="AU73" s="1277"/>
      <c r="AV73" s="1277"/>
      <c r="AW73" s="1277"/>
      <c r="AX73" s="1277"/>
      <c r="AY73" s="1277"/>
      <c r="AZ73" s="1277"/>
      <c r="BA73" s="1277"/>
      <c r="BB73" s="1277" t="s">
        <v>637</v>
      </c>
      <c r="BC73" s="1277"/>
      <c r="BD73" s="1277"/>
      <c r="BE73" s="1277"/>
      <c r="BF73" s="1277"/>
      <c r="BG73" s="1277"/>
      <c r="BH73" s="1277"/>
      <c r="BI73" s="1277"/>
      <c r="BJ73" s="1277"/>
      <c r="BK73" s="1277"/>
      <c r="BL73" s="1277"/>
      <c r="BM73" s="1277"/>
      <c r="BN73" s="1277"/>
      <c r="BO73" s="1277"/>
      <c r="BP73" s="1278">
        <v>118.7</v>
      </c>
      <c r="BQ73" s="1278"/>
      <c r="BR73" s="1278"/>
      <c r="BS73" s="1278"/>
      <c r="BT73" s="1278"/>
      <c r="BU73" s="1278"/>
      <c r="BV73" s="1278"/>
      <c r="BW73" s="1278"/>
      <c r="BX73" s="1278">
        <v>118.2</v>
      </c>
      <c r="BY73" s="1278"/>
      <c r="BZ73" s="1278"/>
      <c r="CA73" s="1278"/>
      <c r="CB73" s="1278"/>
      <c r="CC73" s="1278"/>
      <c r="CD73" s="1278"/>
      <c r="CE73" s="1278"/>
      <c r="CF73" s="1278">
        <v>127.6</v>
      </c>
      <c r="CG73" s="1278"/>
      <c r="CH73" s="1278"/>
      <c r="CI73" s="1278"/>
      <c r="CJ73" s="1278"/>
      <c r="CK73" s="1278"/>
      <c r="CL73" s="1278"/>
      <c r="CM73" s="1278"/>
      <c r="CN73" s="1278">
        <v>119.7</v>
      </c>
      <c r="CO73" s="1278"/>
      <c r="CP73" s="1278"/>
      <c r="CQ73" s="1278"/>
      <c r="CR73" s="1278"/>
      <c r="CS73" s="1278"/>
      <c r="CT73" s="1278"/>
      <c r="CU73" s="1278"/>
      <c r="CV73" s="1278">
        <v>107.7</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642</v>
      </c>
      <c r="BC75" s="1277"/>
      <c r="BD75" s="1277"/>
      <c r="BE75" s="1277"/>
      <c r="BF75" s="1277"/>
      <c r="BG75" s="1277"/>
      <c r="BH75" s="1277"/>
      <c r="BI75" s="1277"/>
      <c r="BJ75" s="1277"/>
      <c r="BK75" s="1277"/>
      <c r="BL75" s="1277"/>
      <c r="BM75" s="1277"/>
      <c r="BN75" s="1277"/>
      <c r="BO75" s="1277"/>
      <c r="BP75" s="1278">
        <v>11.7</v>
      </c>
      <c r="BQ75" s="1278"/>
      <c r="BR75" s="1278"/>
      <c r="BS75" s="1278"/>
      <c r="BT75" s="1278"/>
      <c r="BU75" s="1278"/>
      <c r="BV75" s="1278"/>
      <c r="BW75" s="1278"/>
      <c r="BX75" s="1278">
        <v>11.7</v>
      </c>
      <c r="BY75" s="1278"/>
      <c r="BZ75" s="1278"/>
      <c r="CA75" s="1278"/>
      <c r="CB75" s="1278"/>
      <c r="CC75" s="1278"/>
      <c r="CD75" s="1278"/>
      <c r="CE75" s="1278"/>
      <c r="CF75" s="1278">
        <v>11.3</v>
      </c>
      <c r="CG75" s="1278"/>
      <c r="CH75" s="1278"/>
      <c r="CI75" s="1278"/>
      <c r="CJ75" s="1278"/>
      <c r="CK75" s="1278"/>
      <c r="CL75" s="1278"/>
      <c r="CM75" s="1278"/>
      <c r="CN75" s="1278">
        <v>10.6</v>
      </c>
      <c r="CO75" s="1278"/>
      <c r="CP75" s="1278"/>
      <c r="CQ75" s="1278"/>
      <c r="CR75" s="1278"/>
      <c r="CS75" s="1278"/>
      <c r="CT75" s="1278"/>
      <c r="CU75" s="1278"/>
      <c r="CV75" s="1278">
        <v>9.6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639</v>
      </c>
      <c r="AO77" s="1273"/>
      <c r="AP77" s="1273"/>
      <c r="AQ77" s="1273"/>
      <c r="AR77" s="1273"/>
      <c r="AS77" s="1273"/>
      <c r="AT77" s="1273"/>
      <c r="AU77" s="1273"/>
      <c r="AV77" s="1273"/>
      <c r="AW77" s="1273"/>
      <c r="AX77" s="1273"/>
      <c r="AY77" s="1273"/>
      <c r="AZ77" s="1273"/>
      <c r="BA77" s="1273"/>
      <c r="BB77" s="1277" t="s">
        <v>637</v>
      </c>
      <c r="BC77" s="1277"/>
      <c r="BD77" s="1277"/>
      <c r="BE77" s="1277"/>
      <c r="BF77" s="1277"/>
      <c r="BG77" s="1277"/>
      <c r="BH77" s="1277"/>
      <c r="BI77" s="1277"/>
      <c r="BJ77" s="1277"/>
      <c r="BK77" s="1277"/>
      <c r="BL77" s="1277"/>
      <c r="BM77" s="1277"/>
      <c r="BN77" s="1277"/>
      <c r="BO77" s="1277"/>
      <c r="BP77" s="1278">
        <v>37.6</v>
      </c>
      <c r="BQ77" s="1278"/>
      <c r="BR77" s="1278"/>
      <c r="BS77" s="1278"/>
      <c r="BT77" s="1278"/>
      <c r="BU77" s="1278"/>
      <c r="BV77" s="1278"/>
      <c r="BW77" s="1278"/>
      <c r="BX77" s="1278">
        <v>34</v>
      </c>
      <c r="BY77" s="1278"/>
      <c r="BZ77" s="1278"/>
      <c r="CA77" s="1278"/>
      <c r="CB77" s="1278"/>
      <c r="CC77" s="1278"/>
      <c r="CD77" s="1278"/>
      <c r="CE77" s="1278"/>
      <c r="CF77" s="1278">
        <v>33.9</v>
      </c>
      <c r="CG77" s="1278"/>
      <c r="CH77" s="1278"/>
      <c r="CI77" s="1278"/>
      <c r="CJ77" s="1278"/>
      <c r="CK77" s="1278"/>
      <c r="CL77" s="1278"/>
      <c r="CM77" s="1278"/>
      <c r="CN77" s="1278">
        <v>31.5</v>
      </c>
      <c r="CO77" s="1278"/>
      <c r="CP77" s="1278"/>
      <c r="CQ77" s="1278"/>
      <c r="CR77" s="1278"/>
      <c r="CS77" s="1278"/>
      <c r="CT77" s="1278"/>
      <c r="CU77" s="1278"/>
      <c r="CV77" s="1278">
        <v>23.4</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642</v>
      </c>
      <c r="BC79" s="1277"/>
      <c r="BD79" s="1277"/>
      <c r="BE79" s="1277"/>
      <c r="BF79" s="1277"/>
      <c r="BG79" s="1277"/>
      <c r="BH79" s="1277"/>
      <c r="BI79" s="1277"/>
      <c r="BJ79" s="1277"/>
      <c r="BK79" s="1277"/>
      <c r="BL79" s="1277"/>
      <c r="BM79" s="1277"/>
      <c r="BN79" s="1277"/>
      <c r="BO79" s="1277"/>
      <c r="BP79" s="1278">
        <v>6.1</v>
      </c>
      <c r="BQ79" s="1278"/>
      <c r="BR79" s="1278"/>
      <c r="BS79" s="1278"/>
      <c r="BT79" s="1278"/>
      <c r="BU79" s="1278"/>
      <c r="BV79" s="1278"/>
      <c r="BW79" s="1278"/>
      <c r="BX79" s="1278">
        <v>5.9</v>
      </c>
      <c r="BY79" s="1278"/>
      <c r="BZ79" s="1278"/>
      <c r="CA79" s="1278"/>
      <c r="CB79" s="1278"/>
      <c r="CC79" s="1278"/>
      <c r="CD79" s="1278"/>
      <c r="CE79" s="1278"/>
      <c r="CF79" s="1278">
        <v>5.7</v>
      </c>
      <c r="CG79" s="1278"/>
      <c r="CH79" s="1278"/>
      <c r="CI79" s="1278"/>
      <c r="CJ79" s="1278"/>
      <c r="CK79" s="1278"/>
      <c r="CL79" s="1278"/>
      <c r="CM79" s="1278"/>
      <c r="CN79" s="1278">
        <v>5.4</v>
      </c>
      <c r="CO79" s="1278"/>
      <c r="CP79" s="1278"/>
      <c r="CQ79" s="1278"/>
      <c r="CR79" s="1278"/>
      <c r="CS79" s="1278"/>
      <c r="CT79" s="1278"/>
      <c r="CU79" s="1278"/>
      <c r="CV79" s="1278">
        <v>5.2</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dR8xRZLPyTY5ggrBzaDEqHqvpeZP60MmaugfT8hUyuY/XiATBSTkgJHxPAc8p2raPaXvvkrzN5En2CuXL5cIOw==" saltValue="iqvIuAhWZh/gszDDt5Pw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60" sqref="A60:BZ6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mQlAH6X0qY4zt6Rh1xpL83Dhdsx1+nRusKSZ4wd9U/u9oV9f5t8lH85nCkp7cbTV6R545q5E2pCPPr2yFELvQg==" saltValue="FcY8+w5bvM/F4+UfNtDa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80" zoomScaleNormal="80" zoomScaleSheetLayoutView="55" workbookViewId="0">
      <selection activeCell="A60" sqref="A60:BZ6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X8ye/YqKxksOK8rjaNqi+atc/tKW1UEYjGx5x221XiOxxKO3MLCvOitRCwb1bX5EUTVaC/+41OwvlPiozkImvQ==" saltValue="LCquvI77oqvdYXtIQT43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51108</v>
      </c>
      <c r="E3" s="153"/>
      <c r="F3" s="154">
        <v>48088</v>
      </c>
      <c r="G3" s="155"/>
      <c r="H3" s="156"/>
    </row>
    <row r="4" spans="1:8" x14ac:dyDescent="0.15">
      <c r="A4" s="157"/>
      <c r="B4" s="158"/>
      <c r="C4" s="159"/>
      <c r="D4" s="160">
        <v>9847</v>
      </c>
      <c r="E4" s="161"/>
      <c r="F4" s="162">
        <v>25183</v>
      </c>
      <c r="G4" s="163"/>
      <c r="H4" s="164"/>
    </row>
    <row r="5" spans="1:8" x14ac:dyDescent="0.15">
      <c r="A5" s="145" t="s">
        <v>561</v>
      </c>
      <c r="B5" s="150"/>
      <c r="C5" s="151"/>
      <c r="D5" s="152">
        <v>48398</v>
      </c>
      <c r="E5" s="153"/>
      <c r="F5" s="154">
        <v>46457</v>
      </c>
      <c r="G5" s="155"/>
      <c r="H5" s="156"/>
    </row>
    <row r="6" spans="1:8" x14ac:dyDescent="0.15">
      <c r="A6" s="157"/>
      <c r="B6" s="158"/>
      <c r="C6" s="159"/>
      <c r="D6" s="160">
        <v>11774</v>
      </c>
      <c r="E6" s="161"/>
      <c r="F6" s="162">
        <v>24020</v>
      </c>
      <c r="G6" s="163"/>
      <c r="H6" s="164"/>
    </row>
    <row r="7" spans="1:8" x14ac:dyDescent="0.15">
      <c r="A7" s="145" t="s">
        <v>562</v>
      </c>
      <c r="B7" s="150"/>
      <c r="C7" s="151"/>
      <c r="D7" s="152">
        <v>72550</v>
      </c>
      <c r="E7" s="153"/>
      <c r="F7" s="154">
        <v>51849</v>
      </c>
      <c r="G7" s="155"/>
      <c r="H7" s="156"/>
    </row>
    <row r="8" spans="1:8" x14ac:dyDescent="0.15">
      <c r="A8" s="157"/>
      <c r="B8" s="158"/>
      <c r="C8" s="159"/>
      <c r="D8" s="160">
        <v>15727</v>
      </c>
      <c r="E8" s="161"/>
      <c r="F8" s="162">
        <v>26326</v>
      </c>
      <c r="G8" s="163"/>
      <c r="H8" s="164"/>
    </row>
    <row r="9" spans="1:8" x14ac:dyDescent="0.15">
      <c r="A9" s="145" t="s">
        <v>563</v>
      </c>
      <c r="B9" s="150"/>
      <c r="C9" s="151"/>
      <c r="D9" s="152">
        <v>49746</v>
      </c>
      <c r="E9" s="153"/>
      <c r="F9" s="154">
        <v>52191</v>
      </c>
      <c r="G9" s="155"/>
      <c r="H9" s="156"/>
    </row>
    <row r="10" spans="1:8" x14ac:dyDescent="0.15">
      <c r="A10" s="157"/>
      <c r="B10" s="158"/>
      <c r="C10" s="159"/>
      <c r="D10" s="160">
        <v>17113</v>
      </c>
      <c r="E10" s="161"/>
      <c r="F10" s="162">
        <v>26807</v>
      </c>
      <c r="G10" s="163"/>
      <c r="H10" s="164"/>
    </row>
    <row r="11" spans="1:8" x14ac:dyDescent="0.15">
      <c r="A11" s="145" t="s">
        <v>564</v>
      </c>
      <c r="B11" s="150"/>
      <c r="C11" s="151"/>
      <c r="D11" s="152">
        <v>51696</v>
      </c>
      <c r="E11" s="153"/>
      <c r="F11" s="154">
        <v>48105</v>
      </c>
      <c r="G11" s="155"/>
      <c r="H11" s="156"/>
    </row>
    <row r="12" spans="1:8" x14ac:dyDescent="0.15">
      <c r="A12" s="157"/>
      <c r="B12" s="158"/>
      <c r="C12" s="165"/>
      <c r="D12" s="160">
        <v>24937</v>
      </c>
      <c r="E12" s="161"/>
      <c r="F12" s="162">
        <v>24072</v>
      </c>
      <c r="G12" s="163"/>
      <c r="H12" s="164"/>
    </row>
    <row r="13" spans="1:8" x14ac:dyDescent="0.15">
      <c r="A13" s="145"/>
      <c r="B13" s="150"/>
      <c r="C13" s="166"/>
      <c r="D13" s="167">
        <v>54700</v>
      </c>
      <c r="E13" s="168"/>
      <c r="F13" s="169">
        <v>49338</v>
      </c>
      <c r="G13" s="170"/>
      <c r="H13" s="156"/>
    </row>
    <row r="14" spans="1:8" x14ac:dyDescent="0.15">
      <c r="A14" s="157"/>
      <c r="B14" s="158"/>
      <c r="C14" s="159"/>
      <c r="D14" s="160">
        <v>15880</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0.19</v>
      </c>
      <c r="C19" s="171">
        <f>ROUND(VALUE(SUBSTITUTE(実質収支比率等に係る経年分析!G$48,"▲","-")),2)</f>
        <v>0.49</v>
      </c>
      <c r="D19" s="171">
        <f>ROUND(VALUE(SUBSTITUTE(実質収支比率等に係る経年分析!H$48,"▲","-")),2)</f>
        <v>0.44</v>
      </c>
      <c r="E19" s="171">
        <f>ROUND(VALUE(SUBSTITUTE(実質収支比率等に係る経年分析!I$48,"▲","-")),2)</f>
        <v>1.76</v>
      </c>
      <c r="F19" s="171">
        <f>ROUND(VALUE(SUBSTITUTE(実質収支比率等に係る経年分析!J$48,"▲","-")),2)</f>
        <v>2.86</v>
      </c>
    </row>
    <row r="20" spans="1:11" x14ac:dyDescent="0.15">
      <c r="A20" s="171" t="s">
        <v>55</v>
      </c>
      <c r="B20" s="171">
        <f>ROUND(VALUE(SUBSTITUTE(実質収支比率等に係る経年分析!F$47,"▲","-")),2)</f>
        <v>14.22</v>
      </c>
      <c r="C20" s="171">
        <f>ROUND(VALUE(SUBSTITUTE(実質収支比率等に係る経年分析!G$47,"▲","-")),2)</f>
        <v>9.25</v>
      </c>
      <c r="D20" s="171">
        <f>ROUND(VALUE(SUBSTITUTE(実質収支比率等に係る経年分析!H$47,"▲","-")),2)</f>
        <v>5.9</v>
      </c>
      <c r="E20" s="171">
        <f>ROUND(VALUE(SUBSTITUTE(実質収支比率等に係る経年分析!I$47,"▲","-")),2)</f>
        <v>6.6</v>
      </c>
      <c r="F20" s="171">
        <f>ROUND(VALUE(SUBSTITUTE(実質収支比率等に係る経年分析!J$47,"▲","-")),2)</f>
        <v>10.91</v>
      </c>
    </row>
    <row r="21" spans="1:11" x14ac:dyDescent="0.15">
      <c r="A21" s="171" t="s">
        <v>56</v>
      </c>
      <c r="B21" s="171">
        <f>IF(ISNUMBER(VALUE(SUBSTITUTE(実質収支比率等に係る経年分析!F$49,"▲","-"))),ROUND(VALUE(SUBSTITUTE(実質収支比率等に係る経年分析!F$49,"▲","-")),2),NA())</f>
        <v>-5.09</v>
      </c>
      <c r="C21" s="171">
        <f>IF(ISNUMBER(VALUE(SUBSTITUTE(実質収支比率等に係る経年分析!G$49,"▲","-"))),ROUND(VALUE(SUBSTITUTE(実質収支比率等に係る経年分析!G$49,"▲","-")),2),NA())</f>
        <v>-4.45</v>
      </c>
      <c r="D21" s="171">
        <f>IF(ISNUMBER(VALUE(SUBSTITUTE(実質収支比率等に係る経年分析!H$49,"▲","-"))),ROUND(VALUE(SUBSTITUTE(実質収支比率等に係る経年分析!H$49,"▲","-")),2),NA())</f>
        <v>-3.27</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5.77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0.98</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4.87</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0.76</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0.54</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5.27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5.08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4.78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4.62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3.35</v>
      </c>
    </row>
    <row r="30" spans="1:11" x14ac:dyDescent="0.15">
      <c r="A30" s="172" t="str">
        <f>IF(連結実質赤字比率に係る赤字・黒字の構成分析!C$40="",NA(),連結実質赤字比率に係る赤字・黒字の構成分析!C$40)</f>
        <v>一般会計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1.41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1.66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1.54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2.83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3.83</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3.85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4.13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4.34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4.4400000000000004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4.1399999999999997</v>
      </c>
    </row>
    <row r="32" spans="1:11" x14ac:dyDescent="0.15">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4.07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4.74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5.55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4.88</v>
      </c>
    </row>
    <row r="33" spans="1:16" x14ac:dyDescent="0.15">
      <c r="A33" s="172" t="str">
        <f>IF(連結実質赤字比率に係る赤字・黒字の構成分析!C$37="",NA(),連結実質赤字比率に係る赤字・黒字の構成分析!C$37)</f>
        <v>住宅改修資金貸付事業特別会計</v>
      </c>
      <c r="B33" s="172">
        <f>IF(ROUND(VALUE(SUBSTITUTE(連結実質赤字比率に係る赤字・黒字の構成分析!F$37,"▲", "-")), 2) &lt; 0, ABS(ROUND(VALUE(SUBSTITUTE(連結実質赤字比率に係る赤字・黒字の構成分析!F$37,"▲", "-")), 2)), NA())</f>
        <v>0.08</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7.0000000000000007E-2</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0.06</v>
      </c>
      <c r="G33" s="172" t="e">
        <f>IF(ROUND(VALUE(SUBSTITUTE(連結実質赤字比率に係る赤字・黒字の構成分析!H$37,"▲", "-")), 2) &gt;= 0, ABS(ROUND(VALUE(SUBSTITUTE(連結実質赤字比率に係る赤字・黒字の構成分析!H$37,"▲", "-")), 2)), NA())</f>
        <v>#N/A</v>
      </c>
      <c r="H33" s="172">
        <f>IF(ROUND(VALUE(SUBSTITUTE(連結実質赤字比率に係る赤字・黒字の構成分析!I$37,"▲", "-")), 2) &lt; 0, ABS(ROUND(VALUE(SUBSTITUTE(連結実質赤字比率に係る赤字・黒字の構成分析!I$37,"▲", "-")), 2)), NA())</f>
        <v>0.04</v>
      </c>
      <c r="I33" s="172" t="e">
        <f>IF(ROUND(VALUE(SUBSTITUTE(連結実質赤字比率に係る赤字・黒字の構成分析!I$37,"▲", "-")), 2) &gt;= 0, ABS(ROUND(VALUE(SUBSTITUTE(連結実質赤字比率に係る赤字・黒字の構成分析!I$37,"▲", "-")), 2)), NA())</f>
        <v>#N/A</v>
      </c>
      <c r="J33" s="172">
        <f>IF(ROUND(VALUE(SUBSTITUTE(連結実質赤字比率に係る赤字・黒字の構成分析!J$37,"▲", "-")), 2) &lt; 0, ABS(ROUND(VALUE(SUBSTITUTE(連結実質赤字比率に係る赤字・黒字の構成分析!J$37,"▲", "-")), 2)), NA())</f>
        <v>0.04</v>
      </c>
      <c r="K33" s="172" t="e">
        <f>IF(ROUND(VALUE(SUBSTITUTE(連結実質赤字比率に係る赤字・黒字の構成分析!J$37,"▲", "-")), 2) &gt;= 0, ABS(ROUND(VALUE(SUBSTITUTE(連結実質赤字比率に係る赤字・黒字の構成分析!J$37,"▲", "-")), 2)), NA())</f>
        <v>#N/A</v>
      </c>
    </row>
    <row r="34" spans="1:16" x14ac:dyDescent="0.15">
      <c r="A34" s="172" t="str">
        <f>IF(連結実質赤字比率に係る赤字・黒字の構成分析!C$36="",NA(),連結実質赤字比率に係る赤字・黒字の構成分析!C$36)</f>
        <v>宅地取得資金貸付事業特別会計</v>
      </c>
      <c r="B34" s="172">
        <f>IF(ROUND(VALUE(SUBSTITUTE(連結実質赤字比率に係る赤字・黒字の構成分析!F$36,"▲", "-")), 2) &lt; 0, ABS(ROUND(VALUE(SUBSTITUTE(連結実質赤字比率に係る赤字・黒字の構成分析!F$36,"▲", "-")), 2)), NA())</f>
        <v>0.35</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0.34</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0.32</v>
      </c>
      <c r="G34" s="172" t="e">
        <f>IF(ROUND(VALUE(SUBSTITUTE(連結実質赤字比率に係る赤字・黒字の構成分析!H$36,"▲", "-")), 2) &gt;= 0, ABS(ROUND(VALUE(SUBSTITUTE(連結実質赤字比率に係る赤字・黒字の構成分析!H$36,"▲", "-")), 2)), NA())</f>
        <v>#N/A</v>
      </c>
      <c r="H34" s="172">
        <f>IF(ROUND(VALUE(SUBSTITUTE(連結実質赤字比率に係る赤字・黒字の構成分析!I$36,"▲", "-")), 2) &lt; 0, ABS(ROUND(VALUE(SUBSTITUTE(連結実質赤字比率に係る赤字・黒字の構成分析!I$36,"▲", "-")), 2)), NA())</f>
        <v>0.31</v>
      </c>
      <c r="I34" s="172" t="e">
        <f>IF(ROUND(VALUE(SUBSTITUTE(連結実質赤字比率に係る赤字・黒字の構成分析!I$36,"▲", "-")), 2) &gt;= 0, ABS(ROUND(VALUE(SUBSTITUTE(連結実質赤字比率に係る赤字・黒字の構成分析!I$36,"▲", "-")), 2)), NA())</f>
        <v>#N/A</v>
      </c>
      <c r="J34" s="172">
        <f>IF(ROUND(VALUE(SUBSTITUTE(連結実質赤字比率に係る赤字・黒字の構成分析!J$36,"▲", "-")), 2) &lt; 0, ABS(ROUND(VALUE(SUBSTITUTE(連結実質赤字比率に係る赤字・黒字の構成分析!J$36,"▲", "-")), 2)), NA())</f>
        <v>0.28999999999999998</v>
      </c>
      <c r="K34" s="172" t="e">
        <f>IF(ROUND(VALUE(SUBSTITUTE(連結実質赤字比率に係る赤字・黒字の構成分析!J$36,"▲", "-")), 2) &gt;= 0, ABS(ROUND(VALUE(SUBSTITUTE(連結実質赤字比率に係る赤字・黒字の構成分析!J$36,"▲", "-")), 2)), NA())</f>
        <v>#N/A</v>
      </c>
    </row>
    <row r="35" spans="1:16" x14ac:dyDescent="0.15">
      <c r="A35" s="172" t="str">
        <f>IF(連結実質赤字比率に係る赤字・黒字の構成分析!C$35="",NA(),連結実質赤字比率に係る赤字・黒字の構成分析!C$35)</f>
        <v>住宅新築資金貸付事業特別会計</v>
      </c>
      <c r="B35" s="172">
        <f>IF(ROUND(VALUE(SUBSTITUTE(連結実質赤字比率に係る赤字・黒字の構成分析!F$35,"▲", "-")), 2) &lt; 0, ABS(ROUND(VALUE(SUBSTITUTE(連結実質赤字比率に係る赤字・黒字の構成分析!F$35,"▲", "-")), 2)), NA())</f>
        <v>0.84</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0.8</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0.77</v>
      </c>
      <c r="G35" s="172" t="e">
        <f>IF(ROUND(VALUE(SUBSTITUTE(連結実質赤字比率に係る赤字・黒字の構成分析!H$35,"▲", "-")), 2) &gt;= 0, ABS(ROUND(VALUE(SUBSTITUTE(連結実質赤字比率に係る赤字・黒字の構成分析!H$35,"▲", "-")), 2)), NA())</f>
        <v>#N/A</v>
      </c>
      <c r="H35" s="172">
        <f>IF(ROUND(VALUE(SUBSTITUTE(連結実質赤字比率に係る赤字・黒字の構成分析!I$35,"▲", "-")), 2) &lt; 0, ABS(ROUND(VALUE(SUBSTITUTE(連結実質赤字比率に係る赤字・黒字の構成分析!I$35,"▲", "-")), 2)), NA())</f>
        <v>0.75</v>
      </c>
      <c r="I35" s="172" t="e">
        <f>IF(ROUND(VALUE(SUBSTITUTE(連結実質赤字比率に係る赤字・黒字の構成分析!I$35,"▲", "-")), 2) &gt;= 0, ABS(ROUND(VALUE(SUBSTITUTE(連結実質赤字比率に係る赤字・黒字の構成分析!I$35,"▲", "-")), 2)), NA())</f>
        <v>#N/A</v>
      </c>
      <c r="J35" s="172">
        <f>IF(ROUND(VALUE(SUBSTITUTE(連結実質赤字比率に係る赤字・黒字の構成分析!J$35,"▲", "-")), 2) &lt; 0, ABS(ROUND(VALUE(SUBSTITUTE(連結実質赤字比率に係る赤字・黒字の構成分析!J$35,"▲", "-")), 2)), NA())</f>
        <v>0.7</v>
      </c>
      <c r="K35" s="172" t="e">
        <f>IF(ROUND(VALUE(SUBSTITUTE(連結実質赤字比率に係る赤字・黒字の構成分析!J$35,"▲", "-")), 2) &gt;= 0, ABS(ROUND(VALUE(SUBSTITUTE(連結実質赤字比率に係る赤字・黒字の構成分析!J$35,"▲", "-")), 2)), NA())</f>
        <v>#N/A</v>
      </c>
    </row>
    <row r="36" spans="1:16" x14ac:dyDescent="0.15">
      <c r="A36" s="172" t="str">
        <f>IF(連結実質赤字比率に係る赤字・黒字の構成分析!C$34="",NA(),連結実質赤字比率に係る赤字・黒字の構成分析!C$34)</f>
        <v>駐車場管理事業特別会計</v>
      </c>
      <c r="B36" s="172">
        <f>IF(ROUND(VALUE(SUBSTITUTE(連結実質赤字比率に係る赤字・黒字の構成分析!F$34,"▲", "-")), 2) &lt; 0, ABS(ROUND(VALUE(SUBSTITUTE(連結実質赤字比率に係る赤字・黒字の構成分析!F$34,"▲", "-")), 2)), NA())</f>
        <v>2.2799999999999998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2.12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1.93</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1.8</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16666</v>
      </c>
      <c r="E42" s="173"/>
      <c r="F42" s="173"/>
      <c r="G42" s="173">
        <f>'実質公債費比率（分子）の構造'!L$52</f>
        <v>15452</v>
      </c>
      <c r="H42" s="173"/>
      <c r="I42" s="173"/>
      <c r="J42" s="173">
        <f>'実質公債費比率（分子）の構造'!M$52</f>
        <v>14371</v>
      </c>
      <c r="K42" s="173"/>
      <c r="L42" s="173"/>
      <c r="M42" s="173">
        <f>'実質公債費比率（分子）の構造'!N$52</f>
        <v>14293</v>
      </c>
      <c r="N42" s="173"/>
      <c r="O42" s="173"/>
      <c r="P42" s="173">
        <f>'実質公債費比率（分子）の構造'!O$52</f>
        <v>14544</v>
      </c>
    </row>
    <row r="43" spans="1:16" x14ac:dyDescent="0.15">
      <c r="A43" s="173" t="s">
        <v>64</v>
      </c>
      <c r="B43" s="173">
        <f>'実質公債費比率（分子）の構造'!K$51</f>
        <v>0</v>
      </c>
      <c r="C43" s="173"/>
      <c r="D43" s="173"/>
      <c r="E43" s="173">
        <f>'実質公債費比率（分子）の構造'!L$51</f>
        <v>2</v>
      </c>
      <c r="F43" s="173"/>
      <c r="G43" s="173"/>
      <c r="H43" s="173">
        <f>'実質公債費比率（分子）の構造'!M$51</f>
        <v>2</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6935</v>
      </c>
      <c r="C46" s="173"/>
      <c r="D46" s="173"/>
      <c r="E46" s="173">
        <f>'実質公債費比率（分子）の構造'!L$48</f>
        <v>7333</v>
      </c>
      <c r="F46" s="173"/>
      <c r="G46" s="173"/>
      <c r="H46" s="173">
        <f>'実質公債費比率（分子）の構造'!M$48</f>
        <v>5941</v>
      </c>
      <c r="I46" s="173"/>
      <c r="J46" s="173"/>
      <c r="K46" s="173">
        <f>'実質公債費比率（分子）の構造'!N$48</f>
        <v>5623</v>
      </c>
      <c r="L46" s="173"/>
      <c r="M46" s="173"/>
      <c r="N46" s="173">
        <f>'実質公債費比率（分子）の構造'!O$48</f>
        <v>5469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17740</v>
      </c>
      <c r="C49" s="173"/>
      <c r="D49" s="173"/>
      <c r="E49" s="173">
        <f>'実質公債費比率（分子）の構造'!L$45</f>
        <v>16135</v>
      </c>
      <c r="F49" s="173"/>
      <c r="G49" s="173"/>
      <c r="H49" s="173">
        <f>'実質公債費比率（分子）の構造'!M$45</f>
        <v>15566</v>
      </c>
      <c r="I49" s="173"/>
      <c r="J49" s="173"/>
      <c r="K49" s="173">
        <f>'実質公債費比率（分子）の構造'!N$45</f>
        <v>15476</v>
      </c>
      <c r="L49" s="173"/>
      <c r="M49" s="173"/>
      <c r="N49" s="173">
        <f>'実質公債費比率（分子）の構造'!O$45</f>
        <v>15602</v>
      </c>
      <c r="O49" s="173"/>
      <c r="P49" s="173"/>
    </row>
    <row r="50" spans="1:16" x14ac:dyDescent="0.15">
      <c r="A50" s="173" t="s">
        <v>71</v>
      </c>
      <c r="B50" s="173" t="e">
        <f>NA()</f>
        <v>#N/A</v>
      </c>
      <c r="C50" s="173">
        <f>IF(ISNUMBER('実質公債費比率（分子）の構造'!K$53),'実質公債費比率（分子）の構造'!K$53,NA())</f>
        <v>8015</v>
      </c>
      <c r="D50" s="173" t="e">
        <f>NA()</f>
        <v>#N/A</v>
      </c>
      <c r="E50" s="173" t="e">
        <f>NA()</f>
        <v>#N/A</v>
      </c>
      <c r="F50" s="173">
        <f>IF(ISNUMBER('実質公債費比率（分子）の構造'!L$53),'実質公債費比率（分子）の構造'!L$53,NA())</f>
        <v>8020</v>
      </c>
      <c r="G50" s="173" t="e">
        <f>NA()</f>
        <v>#N/A</v>
      </c>
      <c r="H50" s="173" t="e">
        <f>NA()</f>
        <v>#N/A</v>
      </c>
      <c r="I50" s="173">
        <f>IF(ISNUMBER('実質公債費比率（分子）の構造'!M$53),'実質公債費比率（分子）の構造'!M$53,NA())</f>
        <v>7139</v>
      </c>
      <c r="J50" s="173" t="e">
        <f>NA()</f>
        <v>#N/A</v>
      </c>
      <c r="K50" s="173" t="e">
        <f>NA()</f>
        <v>#N/A</v>
      </c>
      <c r="L50" s="173">
        <f>IF(ISNUMBER('実質公債費比率（分子）の構造'!N$53),'実質公債費比率（分子）の構造'!N$53,NA())</f>
        <v>6807</v>
      </c>
      <c r="M50" s="173" t="e">
        <f>NA()</f>
        <v>#N/A</v>
      </c>
      <c r="N50" s="173" t="e">
        <f>NA()</f>
        <v>#N/A</v>
      </c>
      <c r="O50" s="173">
        <f>IF(ISNUMBER('実質公債費比率（分子）の構造'!O$53),'実質公債費比率（分子）の構造'!O$53,NA())</f>
        <v>6527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145100</v>
      </c>
      <c r="E56" s="172"/>
      <c r="F56" s="172"/>
      <c r="G56" s="172">
        <f>'将来負担比率（分子）の構造'!J$52</f>
        <v>148885</v>
      </c>
      <c r="H56" s="172"/>
      <c r="I56" s="172"/>
      <c r="J56" s="172">
        <f>'将来負担比率（分子）の構造'!K$52</f>
        <v>149908</v>
      </c>
      <c r="K56" s="172"/>
      <c r="L56" s="172"/>
      <c r="M56" s="172">
        <f>'将来負担比率（分子）の構造'!L$52</f>
        <v>151578</v>
      </c>
      <c r="N56" s="172"/>
      <c r="O56" s="172"/>
      <c r="P56" s="172">
        <f>'将来負担比率（分子）の構造'!M$52</f>
        <v>151383</v>
      </c>
    </row>
    <row r="57" spans="1:16" x14ac:dyDescent="0.15">
      <c r="A57" s="172" t="s">
        <v>42</v>
      </c>
      <c r="B57" s="172"/>
      <c r="C57" s="172"/>
      <c r="D57" s="172">
        <f>'将来負担比率（分子）の構造'!I$51</f>
        <v>46519</v>
      </c>
      <c r="E57" s="172"/>
      <c r="F57" s="172"/>
      <c r="G57" s="172">
        <f>'将来負担比率（分子）の構造'!J$51</f>
        <v>44107</v>
      </c>
      <c r="H57" s="172"/>
      <c r="I57" s="172"/>
      <c r="J57" s="172">
        <f>'将来負担比率（分子）の構造'!K$51</f>
        <v>41766</v>
      </c>
      <c r="K57" s="172"/>
      <c r="L57" s="172"/>
      <c r="M57" s="172">
        <f>'将来負担比率（分子）の構造'!L$51</f>
        <v>41704</v>
      </c>
      <c r="N57" s="172"/>
      <c r="O57" s="172"/>
      <c r="P57" s="172">
        <f>'将来負担比率（分子）の構造'!M$51</f>
        <v>42384</v>
      </c>
    </row>
    <row r="58" spans="1:16" x14ac:dyDescent="0.15">
      <c r="A58" s="172" t="s">
        <v>41</v>
      </c>
      <c r="B58" s="172"/>
      <c r="C58" s="172"/>
      <c r="D58" s="172">
        <f>'将来負担比率（分子）の構造'!I$50</f>
        <v>15821</v>
      </c>
      <c r="E58" s="172"/>
      <c r="F58" s="172"/>
      <c r="G58" s="172">
        <f>'将来負担比率（分子）の構造'!J$50</f>
        <v>12485</v>
      </c>
      <c r="H58" s="172"/>
      <c r="I58" s="172"/>
      <c r="J58" s="172">
        <f>'将来負担比率（分子）の構造'!K$50</f>
        <v>9905</v>
      </c>
      <c r="K58" s="172"/>
      <c r="L58" s="172"/>
      <c r="M58" s="172">
        <f>'将来負担比率（分子）の構造'!L$50</f>
        <v>11021</v>
      </c>
      <c r="N58" s="172"/>
      <c r="O58" s="172"/>
      <c r="P58" s="172">
        <f>'将来負担比率（分子）の構造'!M$50</f>
        <v>17080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19995</v>
      </c>
      <c r="C62" s="172"/>
      <c r="D62" s="172"/>
      <c r="E62" s="172">
        <f>'将来負担比率（分子）の構造'!J$45</f>
        <v>18747</v>
      </c>
      <c r="F62" s="172"/>
      <c r="G62" s="172"/>
      <c r="H62" s="172">
        <f>'将来負担比率（分子）の構造'!K$45</f>
        <v>18083</v>
      </c>
      <c r="I62" s="172"/>
      <c r="J62" s="172"/>
      <c r="K62" s="172">
        <f>'将来負担比率（分子）の構造'!L$45</f>
        <v>17433</v>
      </c>
      <c r="L62" s="172"/>
      <c r="M62" s="172"/>
      <c r="N62" s="172">
        <f>'将来負担比率（分子）の構造'!M$45</f>
        <v>16943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91585</v>
      </c>
      <c r="C64" s="172"/>
      <c r="D64" s="172"/>
      <c r="E64" s="172">
        <f>'将来負担比率（分子）の構造'!J$43</f>
        <v>89195</v>
      </c>
      <c r="F64" s="172"/>
      <c r="G64" s="172"/>
      <c r="H64" s="172">
        <f>'将来負担比率（分子）の構造'!K$43</f>
        <v>88390</v>
      </c>
      <c r="I64" s="172"/>
      <c r="J64" s="172"/>
      <c r="K64" s="172">
        <f>'将来負担比率（分子）の構造'!L$43</f>
        <v>84006</v>
      </c>
      <c r="L64" s="172"/>
      <c r="M64" s="172"/>
      <c r="N64" s="172">
        <f>'将来負担比率（分子）の構造'!M$43</f>
        <v>79297</v>
      </c>
      <c r="O64" s="172"/>
      <c r="P64" s="172"/>
    </row>
    <row r="65" spans="1:16" x14ac:dyDescent="0.15">
      <c r="A65" s="172" t="s">
        <v>32</v>
      </c>
      <c r="B65" s="172">
        <f>'将来負担比率（分子）の構造'!I$42</f>
        <v>0</v>
      </c>
      <c r="C65" s="172"/>
      <c r="D65" s="172"/>
      <c r="E65" s="172">
        <f>'将来負担比率（分子）の構造'!J$42</f>
        <v>0</v>
      </c>
      <c r="F65" s="172"/>
      <c r="G65" s="172"/>
      <c r="H65" s="172">
        <f>'将来負担比率（分子）の構造'!K$42</f>
        <v>0</v>
      </c>
      <c r="I65" s="172"/>
      <c r="J65" s="172"/>
      <c r="K65" s="172">
        <f>'将来負担比率（分子）の構造'!L$42</f>
        <v>0</v>
      </c>
      <c r="L65" s="172"/>
      <c r="M65" s="172"/>
      <c r="N65" s="172">
        <f>'将来負担比率（分子）の構造'!M$42</f>
        <v>0</v>
      </c>
      <c r="O65" s="172"/>
      <c r="P65" s="172"/>
    </row>
    <row r="66" spans="1:16" x14ac:dyDescent="0.15">
      <c r="A66" s="172" t="s">
        <v>31</v>
      </c>
      <c r="B66" s="172">
        <f>'将来負担比率（分子）の構造'!I$41</f>
        <v>175420</v>
      </c>
      <c r="C66" s="172"/>
      <c r="D66" s="172"/>
      <c r="E66" s="172">
        <f>'将来負担比率（分子）の構造'!J$41</f>
        <v>178015</v>
      </c>
      <c r="F66" s="172"/>
      <c r="G66" s="172"/>
      <c r="H66" s="172">
        <f>'将来負担比率（分子）の構造'!K$41</f>
        <v>183384</v>
      </c>
      <c r="I66" s="172"/>
      <c r="J66" s="172"/>
      <c r="K66" s="172">
        <f>'将来負担比率（分子）の構造'!L$41</f>
        <v>186744</v>
      </c>
      <c r="L66" s="172"/>
      <c r="M66" s="172"/>
      <c r="N66" s="172">
        <f>'将来負担比率（分子）の構造'!M$41</f>
        <v>193819</v>
      </c>
      <c r="O66" s="172"/>
      <c r="P66" s="172"/>
    </row>
    <row r="67" spans="1:16" x14ac:dyDescent="0.15">
      <c r="A67" s="172" t="s">
        <v>75</v>
      </c>
      <c r="B67" s="172" t="e">
        <f>NA()</f>
        <v>#N/A</v>
      </c>
      <c r="C67" s="172">
        <f>IF(ISNUMBER('将来負担比率（分子）の構造'!I$53), IF('将来負担比率（分子）の構造'!I$53 &lt; 0, 0, '将来負担比率（分子）の構造'!I$53), NA())</f>
        <v>79562</v>
      </c>
      <c r="D67" s="172" t="e">
        <f>NA()</f>
        <v>#N/A</v>
      </c>
      <c r="E67" s="172" t="e">
        <f>NA()</f>
        <v>#N/A</v>
      </c>
      <c r="F67" s="172">
        <f>IF(ISNUMBER('将来負担比率（分子）の構造'!J$53), IF('将来負担比率（分子）の構造'!J$53 &lt; 0, 0, '将来負担比率（分子）の構造'!J$53), NA())</f>
        <v>80481</v>
      </c>
      <c r="G67" s="172" t="e">
        <f>NA()</f>
        <v>#N/A</v>
      </c>
      <c r="H67" s="172" t="e">
        <f>NA()</f>
        <v>#N/A</v>
      </c>
      <c r="I67" s="172">
        <f>IF(ISNUMBER('将来負担比率（分子）の構造'!K$53), IF('将来負担比率（分子）の構造'!K$53 &lt; 0, 0, '将来負担比率（分子）の構造'!K$53), NA())</f>
        <v>88279</v>
      </c>
      <c r="J67" s="172" t="e">
        <f>NA()</f>
        <v>#N/A</v>
      </c>
      <c r="K67" s="172" t="e">
        <f>NA()</f>
        <v>#N/A</v>
      </c>
      <c r="L67" s="172">
        <f>IF(ISNUMBER('将来負担比率（分子）の構造'!L$53), IF('将来負担比率（分子）の構造'!L$53 &lt; 0, 0, '将来負担比率（分子）の構造'!L$53), NA())</f>
        <v>83881</v>
      </c>
      <c r="M67" s="172" t="e">
        <f>NA()</f>
        <v>#N/A</v>
      </c>
      <c r="N67" s="172" t="e">
        <f>NA()</f>
        <v>#N/A</v>
      </c>
      <c r="O67" s="172">
        <f>IF(ISNUMBER('将来負担比率（分子）の構造'!M$53), IF('将来負担比率（分子）の構造'!M$53 &lt; 0, 0, '将来負担比率（分子）の構造'!M$53), NA())</f>
        <v>79211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4725</v>
      </c>
      <c r="C72" s="176">
        <f>基金残高に係る経年分析!G55</f>
        <v>5343</v>
      </c>
      <c r="D72" s="176">
        <f>基金残高に係る経年分析!H55</f>
        <v>9226</v>
      </c>
    </row>
    <row r="73" spans="1:16" x14ac:dyDescent="0.15">
      <c r="A73" s="175" t="s">
        <v>78</v>
      </c>
      <c r="B73" s="176">
        <f>基金残高に係る経年分析!F56</f>
        <v>1589</v>
      </c>
      <c r="C73" s="176">
        <f>基金残高に係る経年分析!G56</f>
        <v>1590</v>
      </c>
      <c r="D73" s="176">
        <f>基金残高に係る経年分析!H56</f>
        <v>3774</v>
      </c>
    </row>
    <row r="74" spans="1:16" x14ac:dyDescent="0.15">
      <c r="A74" s="175" t="s">
        <v>79</v>
      </c>
      <c r="B74" s="176">
        <f>基金残高に係る経年分析!F57</f>
        <v>1320</v>
      </c>
      <c r="C74" s="176">
        <f>基金残高に係る経年分析!G57</f>
        <v>1763</v>
      </c>
      <c r="D74" s="176">
        <f>基金残高に係る経年分析!H57</f>
        <v>1707</v>
      </c>
    </row>
  </sheetData>
  <sheetProtection algorithmName="SHA-512" hashValue="rHH7YdAShSZxp80QYidsrtdlQNpVi00Ch1FGqB9geCDC7VuW4+t3yAQmEinXfkgUxe7dCMoMu6VbVixE6A7xzg==" saltValue="CGeCTpBaHZZ4IJY5Cgiu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225</v>
      </c>
      <c r="C5" s="698"/>
      <c r="D5" s="698"/>
      <c r="E5" s="698"/>
      <c r="F5" s="698"/>
      <c r="G5" s="698"/>
      <c r="H5" s="698"/>
      <c r="I5" s="698"/>
      <c r="J5" s="698"/>
      <c r="K5" s="698"/>
      <c r="L5" s="698"/>
      <c r="M5" s="698"/>
      <c r="N5" s="698"/>
      <c r="O5" s="698"/>
      <c r="P5" s="698"/>
      <c r="Q5" s="699"/>
      <c r="R5" s="682">
        <v>58714945</v>
      </c>
      <c r="S5" s="683"/>
      <c r="T5" s="683"/>
      <c r="U5" s="683"/>
      <c r="V5" s="683"/>
      <c r="W5" s="683"/>
      <c r="X5" s="683"/>
      <c r="Y5" s="726"/>
      <c r="Z5" s="744">
        <v>33.4</v>
      </c>
      <c r="AA5" s="744"/>
      <c r="AB5" s="744"/>
      <c r="AC5" s="744"/>
      <c r="AD5" s="745">
        <v>54545428</v>
      </c>
      <c r="AE5" s="745"/>
      <c r="AF5" s="745"/>
      <c r="AG5" s="745"/>
      <c r="AH5" s="745"/>
      <c r="AI5" s="745"/>
      <c r="AJ5" s="745"/>
      <c r="AK5" s="745"/>
      <c r="AL5" s="727">
        <v>67.5</v>
      </c>
      <c r="AM5" s="702"/>
      <c r="AN5" s="702"/>
      <c r="AO5" s="728"/>
      <c r="AP5" s="697" t="s">
        <v>226</v>
      </c>
      <c r="AQ5" s="698"/>
      <c r="AR5" s="698"/>
      <c r="AS5" s="698"/>
      <c r="AT5" s="698"/>
      <c r="AU5" s="698"/>
      <c r="AV5" s="698"/>
      <c r="AW5" s="698"/>
      <c r="AX5" s="698"/>
      <c r="AY5" s="698"/>
      <c r="AZ5" s="698"/>
      <c r="BA5" s="698"/>
      <c r="BB5" s="698"/>
      <c r="BC5" s="698"/>
      <c r="BD5" s="698"/>
      <c r="BE5" s="698"/>
      <c r="BF5" s="699"/>
      <c r="BG5" s="629">
        <v>52274759</v>
      </c>
      <c r="BH5" s="630"/>
      <c r="BI5" s="630"/>
      <c r="BJ5" s="630"/>
      <c r="BK5" s="630"/>
      <c r="BL5" s="630"/>
      <c r="BM5" s="630"/>
      <c r="BN5" s="631"/>
      <c r="BO5" s="656">
        <v>89</v>
      </c>
      <c r="BP5" s="656"/>
      <c r="BQ5" s="656"/>
      <c r="BR5" s="656"/>
      <c r="BS5" s="657">
        <v>743098</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15">
      <c r="B6" s="626" t="s">
        <v>230</v>
      </c>
      <c r="C6" s="627"/>
      <c r="D6" s="627"/>
      <c r="E6" s="627"/>
      <c r="F6" s="627"/>
      <c r="G6" s="627"/>
      <c r="H6" s="627"/>
      <c r="I6" s="627"/>
      <c r="J6" s="627"/>
      <c r="K6" s="627"/>
      <c r="L6" s="627"/>
      <c r="M6" s="627"/>
      <c r="N6" s="627"/>
      <c r="O6" s="627"/>
      <c r="P6" s="627"/>
      <c r="Q6" s="628"/>
      <c r="R6" s="629">
        <v>826370</v>
      </c>
      <c r="S6" s="630"/>
      <c r="T6" s="630"/>
      <c r="U6" s="630"/>
      <c r="V6" s="630"/>
      <c r="W6" s="630"/>
      <c r="X6" s="630"/>
      <c r="Y6" s="631"/>
      <c r="Z6" s="656">
        <v>0.5</v>
      </c>
      <c r="AA6" s="656"/>
      <c r="AB6" s="656"/>
      <c r="AC6" s="656"/>
      <c r="AD6" s="657">
        <v>826370</v>
      </c>
      <c r="AE6" s="657"/>
      <c r="AF6" s="657"/>
      <c r="AG6" s="657"/>
      <c r="AH6" s="657"/>
      <c r="AI6" s="657"/>
      <c r="AJ6" s="657"/>
      <c r="AK6" s="657"/>
      <c r="AL6" s="632">
        <v>1</v>
      </c>
      <c r="AM6" s="633"/>
      <c r="AN6" s="633"/>
      <c r="AO6" s="658"/>
      <c r="AP6" s="626" t="s">
        <v>231</v>
      </c>
      <c r="AQ6" s="627"/>
      <c r="AR6" s="627"/>
      <c r="AS6" s="627"/>
      <c r="AT6" s="627"/>
      <c r="AU6" s="627"/>
      <c r="AV6" s="627"/>
      <c r="AW6" s="627"/>
      <c r="AX6" s="627"/>
      <c r="AY6" s="627"/>
      <c r="AZ6" s="627"/>
      <c r="BA6" s="627"/>
      <c r="BB6" s="627"/>
      <c r="BC6" s="627"/>
      <c r="BD6" s="627"/>
      <c r="BE6" s="627"/>
      <c r="BF6" s="628"/>
      <c r="BG6" s="629">
        <v>52274759</v>
      </c>
      <c r="BH6" s="630"/>
      <c r="BI6" s="630"/>
      <c r="BJ6" s="630"/>
      <c r="BK6" s="630"/>
      <c r="BL6" s="630"/>
      <c r="BM6" s="630"/>
      <c r="BN6" s="631"/>
      <c r="BO6" s="656">
        <v>89</v>
      </c>
      <c r="BP6" s="656"/>
      <c r="BQ6" s="656"/>
      <c r="BR6" s="656"/>
      <c r="BS6" s="657">
        <v>743098</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834046</v>
      </c>
      <c r="CS6" s="630"/>
      <c r="CT6" s="630"/>
      <c r="CU6" s="630"/>
      <c r="CV6" s="630"/>
      <c r="CW6" s="630"/>
      <c r="CX6" s="630"/>
      <c r="CY6" s="631"/>
      <c r="CZ6" s="727">
        <v>0.5</v>
      </c>
      <c r="DA6" s="702"/>
      <c r="DB6" s="702"/>
      <c r="DC6" s="730"/>
      <c r="DD6" s="635" t="s">
        <v>129</v>
      </c>
      <c r="DE6" s="630"/>
      <c r="DF6" s="630"/>
      <c r="DG6" s="630"/>
      <c r="DH6" s="630"/>
      <c r="DI6" s="630"/>
      <c r="DJ6" s="630"/>
      <c r="DK6" s="630"/>
      <c r="DL6" s="630"/>
      <c r="DM6" s="630"/>
      <c r="DN6" s="630"/>
      <c r="DO6" s="630"/>
      <c r="DP6" s="631"/>
      <c r="DQ6" s="635">
        <v>833946</v>
      </c>
      <c r="DR6" s="630"/>
      <c r="DS6" s="630"/>
      <c r="DT6" s="630"/>
      <c r="DU6" s="630"/>
      <c r="DV6" s="630"/>
      <c r="DW6" s="630"/>
      <c r="DX6" s="630"/>
      <c r="DY6" s="630"/>
      <c r="DZ6" s="630"/>
      <c r="EA6" s="630"/>
      <c r="EB6" s="630"/>
      <c r="EC6" s="673"/>
    </row>
    <row r="7" spans="2:143" ht="11.25" customHeight="1" x14ac:dyDescent="0.15">
      <c r="B7" s="626" t="s">
        <v>233</v>
      </c>
      <c r="C7" s="627"/>
      <c r="D7" s="627"/>
      <c r="E7" s="627"/>
      <c r="F7" s="627"/>
      <c r="G7" s="627"/>
      <c r="H7" s="627"/>
      <c r="I7" s="627"/>
      <c r="J7" s="627"/>
      <c r="K7" s="627"/>
      <c r="L7" s="627"/>
      <c r="M7" s="627"/>
      <c r="N7" s="627"/>
      <c r="O7" s="627"/>
      <c r="P7" s="627"/>
      <c r="Q7" s="628"/>
      <c r="R7" s="629">
        <v>54092</v>
      </c>
      <c r="S7" s="630"/>
      <c r="T7" s="630"/>
      <c r="U7" s="630"/>
      <c r="V7" s="630"/>
      <c r="W7" s="630"/>
      <c r="X7" s="630"/>
      <c r="Y7" s="631"/>
      <c r="Z7" s="656">
        <v>0</v>
      </c>
      <c r="AA7" s="656"/>
      <c r="AB7" s="656"/>
      <c r="AC7" s="656"/>
      <c r="AD7" s="657">
        <v>54092</v>
      </c>
      <c r="AE7" s="657"/>
      <c r="AF7" s="657"/>
      <c r="AG7" s="657"/>
      <c r="AH7" s="657"/>
      <c r="AI7" s="657"/>
      <c r="AJ7" s="657"/>
      <c r="AK7" s="657"/>
      <c r="AL7" s="632">
        <v>0.1</v>
      </c>
      <c r="AM7" s="633"/>
      <c r="AN7" s="633"/>
      <c r="AO7" s="658"/>
      <c r="AP7" s="626" t="s">
        <v>234</v>
      </c>
      <c r="AQ7" s="627"/>
      <c r="AR7" s="627"/>
      <c r="AS7" s="627"/>
      <c r="AT7" s="627"/>
      <c r="AU7" s="627"/>
      <c r="AV7" s="627"/>
      <c r="AW7" s="627"/>
      <c r="AX7" s="627"/>
      <c r="AY7" s="627"/>
      <c r="AZ7" s="627"/>
      <c r="BA7" s="627"/>
      <c r="BB7" s="627"/>
      <c r="BC7" s="627"/>
      <c r="BD7" s="627"/>
      <c r="BE7" s="627"/>
      <c r="BF7" s="628"/>
      <c r="BG7" s="629">
        <v>22915195</v>
      </c>
      <c r="BH7" s="630"/>
      <c r="BI7" s="630"/>
      <c r="BJ7" s="630"/>
      <c r="BK7" s="630"/>
      <c r="BL7" s="630"/>
      <c r="BM7" s="630"/>
      <c r="BN7" s="631"/>
      <c r="BO7" s="656">
        <v>39</v>
      </c>
      <c r="BP7" s="656"/>
      <c r="BQ7" s="656"/>
      <c r="BR7" s="656"/>
      <c r="BS7" s="657">
        <v>743098</v>
      </c>
      <c r="BT7" s="657"/>
      <c r="BU7" s="657"/>
      <c r="BV7" s="657"/>
      <c r="BW7" s="657"/>
      <c r="BX7" s="657"/>
      <c r="BY7" s="657"/>
      <c r="BZ7" s="657"/>
      <c r="CA7" s="657"/>
      <c r="CB7" s="715"/>
      <c r="CD7" s="663" t="s">
        <v>235</v>
      </c>
      <c r="CE7" s="664"/>
      <c r="CF7" s="664"/>
      <c r="CG7" s="664"/>
      <c r="CH7" s="664"/>
      <c r="CI7" s="664"/>
      <c r="CJ7" s="664"/>
      <c r="CK7" s="664"/>
      <c r="CL7" s="664"/>
      <c r="CM7" s="664"/>
      <c r="CN7" s="664"/>
      <c r="CO7" s="664"/>
      <c r="CP7" s="664"/>
      <c r="CQ7" s="665"/>
      <c r="CR7" s="629">
        <v>24698607</v>
      </c>
      <c r="CS7" s="630"/>
      <c r="CT7" s="630"/>
      <c r="CU7" s="630"/>
      <c r="CV7" s="630"/>
      <c r="CW7" s="630"/>
      <c r="CX7" s="630"/>
      <c r="CY7" s="631"/>
      <c r="CZ7" s="656">
        <v>14.6</v>
      </c>
      <c r="DA7" s="656"/>
      <c r="DB7" s="656"/>
      <c r="DC7" s="656"/>
      <c r="DD7" s="635">
        <v>8244917</v>
      </c>
      <c r="DE7" s="630"/>
      <c r="DF7" s="630"/>
      <c r="DG7" s="630"/>
      <c r="DH7" s="630"/>
      <c r="DI7" s="630"/>
      <c r="DJ7" s="630"/>
      <c r="DK7" s="630"/>
      <c r="DL7" s="630"/>
      <c r="DM7" s="630"/>
      <c r="DN7" s="630"/>
      <c r="DO7" s="630"/>
      <c r="DP7" s="631"/>
      <c r="DQ7" s="635">
        <v>14991303</v>
      </c>
      <c r="DR7" s="630"/>
      <c r="DS7" s="630"/>
      <c r="DT7" s="630"/>
      <c r="DU7" s="630"/>
      <c r="DV7" s="630"/>
      <c r="DW7" s="630"/>
      <c r="DX7" s="630"/>
      <c r="DY7" s="630"/>
      <c r="DZ7" s="630"/>
      <c r="EA7" s="630"/>
      <c r="EB7" s="630"/>
      <c r="EC7" s="673"/>
    </row>
    <row r="8" spans="2:143" ht="11.25" customHeight="1" x14ac:dyDescent="0.15">
      <c r="B8" s="626" t="s">
        <v>236</v>
      </c>
      <c r="C8" s="627"/>
      <c r="D8" s="627"/>
      <c r="E8" s="627"/>
      <c r="F8" s="627"/>
      <c r="G8" s="627"/>
      <c r="H8" s="627"/>
      <c r="I8" s="627"/>
      <c r="J8" s="627"/>
      <c r="K8" s="627"/>
      <c r="L8" s="627"/>
      <c r="M8" s="627"/>
      <c r="N8" s="627"/>
      <c r="O8" s="627"/>
      <c r="P8" s="627"/>
      <c r="Q8" s="628"/>
      <c r="R8" s="629">
        <v>435086</v>
      </c>
      <c r="S8" s="630"/>
      <c r="T8" s="630"/>
      <c r="U8" s="630"/>
      <c r="V8" s="630"/>
      <c r="W8" s="630"/>
      <c r="X8" s="630"/>
      <c r="Y8" s="631"/>
      <c r="Z8" s="656">
        <v>0.2</v>
      </c>
      <c r="AA8" s="656"/>
      <c r="AB8" s="656"/>
      <c r="AC8" s="656"/>
      <c r="AD8" s="657">
        <v>435086</v>
      </c>
      <c r="AE8" s="657"/>
      <c r="AF8" s="657"/>
      <c r="AG8" s="657"/>
      <c r="AH8" s="657"/>
      <c r="AI8" s="657"/>
      <c r="AJ8" s="657"/>
      <c r="AK8" s="657"/>
      <c r="AL8" s="632">
        <v>0.5</v>
      </c>
      <c r="AM8" s="633"/>
      <c r="AN8" s="633"/>
      <c r="AO8" s="658"/>
      <c r="AP8" s="626" t="s">
        <v>237</v>
      </c>
      <c r="AQ8" s="627"/>
      <c r="AR8" s="627"/>
      <c r="AS8" s="627"/>
      <c r="AT8" s="627"/>
      <c r="AU8" s="627"/>
      <c r="AV8" s="627"/>
      <c r="AW8" s="627"/>
      <c r="AX8" s="627"/>
      <c r="AY8" s="627"/>
      <c r="AZ8" s="627"/>
      <c r="BA8" s="627"/>
      <c r="BB8" s="627"/>
      <c r="BC8" s="627"/>
      <c r="BD8" s="627"/>
      <c r="BE8" s="627"/>
      <c r="BF8" s="628"/>
      <c r="BG8" s="629">
        <v>590863</v>
      </c>
      <c r="BH8" s="630"/>
      <c r="BI8" s="630"/>
      <c r="BJ8" s="630"/>
      <c r="BK8" s="630"/>
      <c r="BL8" s="630"/>
      <c r="BM8" s="630"/>
      <c r="BN8" s="631"/>
      <c r="BO8" s="656">
        <v>1</v>
      </c>
      <c r="BP8" s="656"/>
      <c r="BQ8" s="656"/>
      <c r="BR8" s="656"/>
      <c r="BS8" s="657" t="s">
        <v>129</v>
      </c>
      <c r="BT8" s="657"/>
      <c r="BU8" s="657"/>
      <c r="BV8" s="657"/>
      <c r="BW8" s="657"/>
      <c r="BX8" s="657"/>
      <c r="BY8" s="657"/>
      <c r="BZ8" s="657"/>
      <c r="CA8" s="657"/>
      <c r="CB8" s="715"/>
      <c r="CD8" s="663" t="s">
        <v>238</v>
      </c>
      <c r="CE8" s="664"/>
      <c r="CF8" s="664"/>
      <c r="CG8" s="664"/>
      <c r="CH8" s="664"/>
      <c r="CI8" s="664"/>
      <c r="CJ8" s="664"/>
      <c r="CK8" s="664"/>
      <c r="CL8" s="664"/>
      <c r="CM8" s="664"/>
      <c r="CN8" s="664"/>
      <c r="CO8" s="664"/>
      <c r="CP8" s="664"/>
      <c r="CQ8" s="665"/>
      <c r="CR8" s="629">
        <v>74979997</v>
      </c>
      <c r="CS8" s="630"/>
      <c r="CT8" s="630"/>
      <c r="CU8" s="630"/>
      <c r="CV8" s="630"/>
      <c r="CW8" s="630"/>
      <c r="CX8" s="630"/>
      <c r="CY8" s="631"/>
      <c r="CZ8" s="656">
        <v>44.2</v>
      </c>
      <c r="DA8" s="656"/>
      <c r="DB8" s="656"/>
      <c r="DC8" s="656"/>
      <c r="DD8" s="635">
        <v>137890</v>
      </c>
      <c r="DE8" s="630"/>
      <c r="DF8" s="630"/>
      <c r="DG8" s="630"/>
      <c r="DH8" s="630"/>
      <c r="DI8" s="630"/>
      <c r="DJ8" s="630"/>
      <c r="DK8" s="630"/>
      <c r="DL8" s="630"/>
      <c r="DM8" s="630"/>
      <c r="DN8" s="630"/>
      <c r="DO8" s="630"/>
      <c r="DP8" s="631"/>
      <c r="DQ8" s="635">
        <v>30708619</v>
      </c>
      <c r="DR8" s="630"/>
      <c r="DS8" s="630"/>
      <c r="DT8" s="630"/>
      <c r="DU8" s="630"/>
      <c r="DV8" s="630"/>
      <c r="DW8" s="630"/>
      <c r="DX8" s="630"/>
      <c r="DY8" s="630"/>
      <c r="DZ8" s="630"/>
      <c r="EA8" s="630"/>
      <c r="EB8" s="630"/>
      <c r="EC8" s="673"/>
    </row>
    <row r="9" spans="2:143" ht="11.25" customHeight="1" x14ac:dyDescent="0.15">
      <c r="B9" s="626" t="s">
        <v>239</v>
      </c>
      <c r="C9" s="627"/>
      <c r="D9" s="627"/>
      <c r="E9" s="627"/>
      <c r="F9" s="627"/>
      <c r="G9" s="627"/>
      <c r="H9" s="627"/>
      <c r="I9" s="627"/>
      <c r="J9" s="627"/>
      <c r="K9" s="627"/>
      <c r="L9" s="627"/>
      <c r="M9" s="627"/>
      <c r="N9" s="627"/>
      <c r="O9" s="627"/>
      <c r="P9" s="627"/>
      <c r="Q9" s="628"/>
      <c r="R9" s="629">
        <v>485859</v>
      </c>
      <c r="S9" s="630"/>
      <c r="T9" s="630"/>
      <c r="U9" s="630"/>
      <c r="V9" s="630"/>
      <c r="W9" s="630"/>
      <c r="X9" s="630"/>
      <c r="Y9" s="631"/>
      <c r="Z9" s="656">
        <v>0.3</v>
      </c>
      <c r="AA9" s="656"/>
      <c r="AB9" s="656"/>
      <c r="AC9" s="656"/>
      <c r="AD9" s="657">
        <v>485859</v>
      </c>
      <c r="AE9" s="657"/>
      <c r="AF9" s="657"/>
      <c r="AG9" s="657"/>
      <c r="AH9" s="657"/>
      <c r="AI9" s="657"/>
      <c r="AJ9" s="657"/>
      <c r="AK9" s="657"/>
      <c r="AL9" s="632">
        <v>0.6</v>
      </c>
      <c r="AM9" s="633"/>
      <c r="AN9" s="633"/>
      <c r="AO9" s="658"/>
      <c r="AP9" s="626" t="s">
        <v>240</v>
      </c>
      <c r="AQ9" s="627"/>
      <c r="AR9" s="627"/>
      <c r="AS9" s="627"/>
      <c r="AT9" s="627"/>
      <c r="AU9" s="627"/>
      <c r="AV9" s="627"/>
      <c r="AW9" s="627"/>
      <c r="AX9" s="627"/>
      <c r="AY9" s="627"/>
      <c r="AZ9" s="627"/>
      <c r="BA9" s="627"/>
      <c r="BB9" s="627"/>
      <c r="BC9" s="627"/>
      <c r="BD9" s="627"/>
      <c r="BE9" s="627"/>
      <c r="BF9" s="628"/>
      <c r="BG9" s="629">
        <v>18192833</v>
      </c>
      <c r="BH9" s="630"/>
      <c r="BI9" s="630"/>
      <c r="BJ9" s="630"/>
      <c r="BK9" s="630"/>
      <c r="BL9" s="630"/>
      <c r="BM9" s="630"/>
      <c r="BN9" s="631"/>
      <c r="BO9" s="656">
        <v>31</v>
      </c>
      <c r="BP9" s="656"/>
      <c r="BQ9" s="656"/>
      <c r="BR9" s="656"/>
      <c r="BS9" s="657" t="s">
        <v>129</v>
      </c>
      <c r="BT9" s="657"/>
      <c r="BU9" s="657"/>
      <c r="BV9" s="657"/>
      <c r="BW9" s="657"/>
      <c r="BX9" s="657"/>
      <c r="BY9" s="657"/>
      <c r="BZ9" s="657"/>
      <c r="CA9" s="657"/>
      <c r="CB9" s="715"/>
      <c r="CD9" s="663" t="s">
        <v>241</v>
      </c>
      <c r="CE9" s="664"/>
      <c r="CF9" s="664"/>
      <c r="CG9" s="664"/>
      <c r="CH9" s="664"/>
      <c r="CI9" s="664"/>
      <c r="CJ9" s="664"/>
      <c r="CK9" s="664"/>
      <c r="CL9" s="664"/>
      <c r="CM9" s="664"/>
      <c r="CN9" s="664"/>
      <c r="CO9" s="664"/>
      <c r="CP9" s="664"/>
      <c r="CQ9" s="665"/>
      <c r="CR9" s="629">
        <v>12508037</v>
      </c>
      <c r="CS9" s="630"/>
      <c r="CT9" s="630"/>
      <c r="CU9" s="630"/>
      <c r="CV9" s="630"/>
      <c r="CW9" s="630"/>
      <c r="CX9" s="630"/>
      <c r="CY9" s="631"/>
      <c r="CZ9" s="656">
        <v>7.4</v>
      </c>
      <c r="DA9" s="656"/>
      <c r="DB9" s="656"/>
      <c r="DC9" s="656"/>
      <c r="DD9" s="635">
        <v>418270</v>
      </c>
      <c r="DE9" s="630"/>
      <c r="DF9" s="630"/>
      <c r="DG9" s="630"/>
      <c r="DH9" s="630"/>
      <c r="DI9" s="630"/>
      <c r="DJ9" s="630"/>
      <c r="DK9" s="630"/>
      <c r="DL9" s="630"/>
      <c r="DM9" s="630"/>
      <c r="DN9" s="630"/>
      <c r="DO9" s="630"/>
      <c r="DP9" s="631"/>
      <c r="DQ9" s="635">
        <v>7504475</v>
      </c>
      <c r="DR9" s="630"/>
      <c r="DS9" s="630"/>
      <c r="DT9" s="630"/>
      <c r="DU9" s="630"/>
      <c r="DV9" s="630"/>
      <c r="DW9" s="630"/>
      <c r="DX9" s="630"/>
      <c r="DY9" s="630"/>
      <c r="DZ9" s="630"/>
      <c r="EA9" s="630"/>
      <c r="EB9" s="630"/>
      <c r="EC9" s="673"/>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1090781</v>
      </c>
      <c r="BH10" s="630"/>
      <c r="BI10" s="630"/>
      <c r="BJ10" s="630"/>
      <c r="BK10" s="630"/>
      <c r="BL10" s="630"/>
      <c r="BM10" s="630"/>
      <c r="BN10" s="631"/>
      <c r="BO10" s="656">
        <v>1.9</v>
      </c>
      <c r="BP10" s="656"/>
      <c r="BQ10" s="656"/>
      <c r="BR10" s="656"/>
      <c r="BS10" s="657" t="s">
        <v>129</v>
      </c>
      <c r="BT10" s="657"/>
      <c r="BU10" s="657"/>
      <c r="BV10" s="657"/>
      <c r="BW10" s="657"/>
      <c r="BX10" s="657"/>
      <c r="BY10" s="657"/>
      <c r="BZ10" s="657"/>
      <c r="CA10" s="657"/>
      <c r="CB10" s="715"/>
      <c r="CD10" s="663" t="s">
        <v>244</v>
      </c>
      <c r="CE10" s="664"/>
      <c r="CF10" s="664"/>
      <c r="CG10" s="664"/>
      <c r="CH10" s="664"/>
      <c r="CI10" s="664"/>
      <c r="CJ10" s="664"/>
      <c r="CK10" s="664"/>
      <c r="CL10" s="664"/>
      <c r="CM10" s="664"/>
      <c r="CN10" s="664"/>
      <c r="CO10" s="664"/>
      <c r="CP10" s="664"/>
      <c r="CQ10" s="665"/>
      <c r="CR10" s="629">
        <v>186795</v>
      </c>
      <c r="CS10" s="630"/>
      <c r="CT10" s="630"/>
      <c r="CU10" s="630"/>
      <c r="CV10" s="630"/>
      <c r="CW10" s="630"/>
      <c r="CX10" s="630"/>
      <c r="CY10" s="631"/>
      <c r="CZ10" s="656">
        <v>0.1</v>
      </c>
      <c r="DA10" s="656"/>
      <c r="DB10" s="656"/>
      <c r="DC10" s="656"/>
      <c r="DD10" s="635" t="s">
        <v>129</v>
      </c>
      <c r="DE10" s="630"/>
      <c r="DF10" s="630"/>
      <c r="DG10" s="630"/>
      <c r="DH10" s="630"/>
      <c r="DI10" s="630"/>
      <c r="DJ10" s="630"/>
      <c r="DK10" s="630"/>
      <c r="DL10" s="630"/>
      <c r="DM10" s="630"/>
      <c r="DN10" s="630"/>
      <c r="DO10" s="630"/>
      <c r="DP10" s="631"/>
      <c r="DQ10" s="635">
        <v>168145</v>
      </c>
      <c r="DR10" s="630"/>
      <c r="DS10" s="630"/>
      <c r="DT10" s="630"/>
      <c r="DU10" s="630"/>
      <c r="DV10" s="630"/>
      <c r="DW10" s="630"/>
      <c r="DX10" s="630"/>
      <c r="DY10" s="630"/>
      <c r="DZ10" s="630"/>
      <c r="EA10" s="630"/>
      <c r="EB10" s="630"/>
      <c r="EC10" s="673"/>
    </row>
    <row r="11" spans="2:143" ht="11.25" customHeight="1" x14ac:dyDescent="0.15">
      <c r="B11" s="626" t="s">
        <v>245</v>
      </c>
      <c r="C11" s="627"/>
      <c r="D11" s="627"/>
      <c r="E11" s="627"/>
      <c r="F11" s="627"/>
      <c r="G11" s="627"/>
      <c r="H11" s="627"/>
      <c r="I11" s="627"/>
      <c r="J11" s="627"/>
      <c r="K11" s="627"/>
      <c r="L11" s="627"/>
      <c r="M11" s="627"/>
      <c r="N11" s="627"/>
      <c r="O11" s="627"/>
      <c r="P11" s="627"/>
      <c r="Q11" s="628"/>
      <c r="R11" s="629">
        <v>8542863</v>
      </c>
      <c r="S11" s="630"/>
      <c r="T11" s="630"/>
      <c r="U11" s="630"/>
      <c r="V11" s="630"/>
      <c r="W11" s="630"/>
      <c r="X11" s="630"/>
      <c r="Y11" s="631"/>
      <c r="Z11" s="632">
        <v>4.9000000000000004</v>
      </c>
      <c r="AA11" s="633"/>
      <c r="AB11" s="633"/>
      <c r="AC11" s="634"/>
      <c r="AD11" s="635">
        <v>8542863</v>
      </c>
      <c r="AE11" s="630"/>
      <c r="AF11" s="630"/>
      <c r="AG11" s="630"/>
      <c r="AH11" s="630"/>
      <c r="AI11" s="630"/>
      <c r="AJ11" s="630"/>
      <c r="AK11" s="631"/>
      <c r="AL11" s="632">
        <v>10.6</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3040718</v>
      </c>
      <c r="BH11" s="630"/>
      <c r="BI11" s="630"/>
      <c r="BJ11" s="630"/>
      <c r="BK11" s="630"/>
      <c r="BL11" s="630"/>
      <c r="BM11" s="630"/>
      <c r="BN11" s="631"/>
      <c r="BO11" s="656">
        <v>5.2</v>
      </c>
      <c r="BP11" s="656"/>
      <c r="BQ11" s="656"/>
      <c r="BR11" s="656"/>
      <c r="BS11" s="657">
        <v>743098</v>
      </c>
      <c r="BT11" s="657"/>
      <c r="BU11" s="657"/>
      <c r="BV11" s="657"/>
      <c r="BW11" s="657"/>
      <c r="BX11" s="657"/>
      <c r="BY11" s="657"/>
      <c r="BZ11" s="657"/>
      <c r="CA11" s="657"/>
      <c r="CB11" s="715"/>
      <c r="CD11" s="663" t="s">
        <v>247</v>
      </c>
      <c r="CE11" s="664"/>
      <c r="CF11" s="664"/>
      <c r="CG11" s="664"/>
      <c r="CH11" s="664"/>
      <c r="CI11" s="664"/>
      <c r="CJ11" s="664"/>
      <c r="CK11" s="664"/>
      <c r="CL11" s="664"/>
      <c r="CM11" s="664"/>
      <c r="CN11" s="664"/>
      <c r="CO11" s="664"/>
      <c r="CP11" s="664"/>
      <c r="CQ11" s="665"/>
      <c r="CR11" s="629">
        <v>1392269</v>
      </c>
      <c r="CS11" s="630"/>
      <c r="CT11" s="630"/>
      <c r="CU11" s="630"/>
      <c r="CV11" s="630"/>
      <c r="CW11" s="630"/>
      <c r="CX11" s="630"/>
      <c r="CY11" s="631"/>
      <c r="CZ11" s="656">
        <v>0.8</v>
      </c>
      <c r="DA11" s="656"/>
      <c r="DB11" s="656"/>
      <c r="DC11" s="656"/>
      <c r="DD11" s="635">
        <v>508986</v>
      </c>
      <c r="DE11" s="630"/>
      <c r="DF11" s="630"/>
      <c r="DG11" s="630"/>
      <c r="DH11" s="630"/>
      <c r="DI11" s="630"/>
      <c r="DJ11" s="630"/>
      <c r="DK11" s="630"/>
      <c r="DL11" s="630"/>
      <c r="DM11" s="630"/>
      <c r="DN11" s="630"/>
      <c r="DO11" s="630"/>
      <c r="DP11" s="631"/>
      <c r="DQ11" s="635">
        <v>818819</v>
      </c>
      <c r="DR11" s="630"/>
      <c r="DS11" s="630"/>
      <c r="DT11" s="630"/>
      <c r="DU11" s="630"/>
      <c r="DV11" s="630"/>
      <c r="DW11" s="630"/>
      <c r="DX11" s="630"/>
      <c r="DY11" s="630"/>
      <c r="DZ11" s="630"/>
      <c r="EA11" s="630"/>
      <c r="EB11" s="630"/>
      <c r="EC11" s="673"/>
    </row>
    <row r="12" spans="2:143" ht="11.25" customHeight="1" x14ac:dyDescent="0.15">
      <c r="B12" s="626" t="s">
        <v>248</v>
      </c>
      <c r="C12" s="627"/>
      <c r="D12" s="627"/>
      <c r="E12" s="627"/>
      <c r="F12" s="627"/>
      <c r="G12" s="627"/>
      <c r="H12" s="627"/>
      <c r="I12" s="627"/>
      <c r="J12" s="627"/>
      <c r="K12" s="627"/>
      <c r="L12" s="627"/>
      <c r="M12" s="627"/>
      <c r="N12" s="627"/>
      <c r="O12" s="627"/>
      <c r="P12" s="627"/>
      <c r="Q12" s="628"/>
      <c r="R12" s="629">
        <v>17226</v>
      </c>
      <c r="S12" s="630"/>
      <c r="T12" s="630"/>
      <c r="U12" s="630"/>
      <c r="V12" s="630"/>
      <c r="W12" s="630"/>
      <c r="X12" s="630"/>
      <c r="Y12" s="631"/>
      <c r="Z12" s="656">
        <v>0</v>
      </c>
      <c r="AA12" s="656"/>
      <c r="AB12" s="656"/>
      <c r="AC12" s="656"/>
      <c r="AD12" s="657">
        <v>17226</v>
      </c>
      <c r="AE12" s="657"/>
      <c r="AF12" s="657"/>
      <c r="AG12" s="657"/>
      <c r="AH12" s="657"/>
      <c r="AI12" s="657"/>
      <c r="AJ12" s="657"/>
      <c r="AK12" s="657"/>
      <c r="AL12" s="632">
        <v>0</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25535651</v>
      </c>
      <c r="BH12" s="630"/>
      <c r="BI12" s="630"/>
      <c r="BJ12" s="630"/>
      <c r="BK12" s="630"/>
      <c r="BL12" s="630"/>
      <c r="BM12" s="630"/>
      <c r="BN12" s="631"/>
      <c r="BO12" s="656">
        <v>43.5</v>
      </c>
      <c r="BP12" s="656"/>
      <c r="BQ12" s="656"/>
      <c r="BR12" s="656"/>
      <c r="BS12" s="657" t="s">
        <v>129</v>
      </c>
      <c r="BT12" s="657"/>
      <c r="BU12" s="657"/>
      <c r="BV12" s="657"/>
      <c r="BW12" s="657"/>
      <c r="BX12" s="657"/>
      <c r="BY12" s="657"/>
      <c r="BZ12" s="657"/>
      <c r="CA12" s="657"/>
      <c r="CB12" s="715"/>
      <c r="CD12" s="663" t="s">
        <v>250</v>
      </c>
      <c r="CE12" s="664"/>
      <c r="CF12" s="664"/>
      <c r="CG12" s="664"/>
      <c r="CH12" s="664"/>
      <c r="CI12" s="664"/>
      <c r="CJ12" s="664"/>
      <c r="CK12" s="664"/>
      <c r="CL12" s="664"/>
      <c r="CM12" s="664"/>
      <c r="CN12" s="664"/>
      <c r="CO12" s="664"/>
      <c r="CP12" s="664"/>
      <c r="CQ12" s="665"/>
      <c r="CR12" s="629">
        <v>3322382</v>
      </c>
      <c r="CS12" s="630"/>
      <c r="CT12" s="630"/>
      <c r="CU12" s="630"/>
      <c r="CV12" s="630"/>
      <c r="CW12" s="630"/>
      <c r="CX12" s="630"/>
      <c r="CY12" s="631"/>
      <c r="CZ12" s="656">
        <v>2</v>
      </c>
      <c r="DA12" s="656"/>
      <c r="DB12" s="656"/>
      <c r="DC12" s="656"/>
      <c r="DD12" s="635">
        <v>436798</v>
      </c>
      <c r="DE12" s="630"/>
      <c r="DF12" s="630"/>
      <c r="DG12" s="630"/>
      <c r="DH12" s="630"/>
      <c r="DI12" s="630"/>
      <c r="DJ12" s="630"/>
      <c r="DK12" s="630"/>
      <c r="DL12" s="630"/>
      <c r="DM12" s="630"/>
      <c r="DN12" s="630"/>
      <c r="DO12" s="630"/>
      <c r="DP12" s="631"/>
      <c r="DQ12" s="635">
        <v>1965247</v>
      </c>
      <c r="DR12" s="630"/>
      <c r="DS12" s="630"/>
      <c r="DT12" s="630"/>
      <c r="DU12" s="630"/>
      <c r="DV12" s="630"/>
      <c r="DW12" s="630"/>
      <c r="DX12" s="630"/>
      <c r="DY12" s="630"/>
      <c r="DZ12" s="630"/>
      <c r="EA12" s="630"/>
      <c r="EB12" s="630"/>
      <c r="EC12" s="673"/>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25339743</v>
      </c>
      <c r="BH13" s="630"/>
      <c r="BI13" s="630"/>
      <c r="BJ13" s="630"/>
      <c r="BK13" s="630"/>
      <c r="BL13" s="630"/>
      <c r="BM13" s="630"/>
      <c r="BN13" s="631"/>
      <c r="BO13" s="656">
        <v>43.2</v>
      </c>
      <c r="BP13" s="656"/>
      <c r="BQ13" s="656"/>
      <c r="BR13" s="656"/>
      <c r="BS13" s="657" t="s">
        <v>129</v>
      </c>
      <c r="BT13" s="657"/>
      <c r="BU13" s="657"/>
      <c r="BV13" s="657"/>
      <c r="BW13" s="657"/>
      <c r="BX13" s="657"/>
      <c r="BY13" s="657"/>
      <c r="BZ13" s="657"/>
      <c r="CA13" s="657"/>
      <c r="CB13" s="715"/>
      <c r="CD13" s="663" t="s">
        <v>253</v>
      </c>
      <c r="CE13" s="664"/>
      <c r="CF13" s="664"/>
      <c r="CG13" s="664"/>
      <c r="CH13" s="664"/>
      <c r="CI13" s="664"/>
      <c r="CJ13" s="664"/>
      <c r="CK13" s="664"/>
      <c r="CL13" s="664"/>
      <c r="CM13" s="664"/>
      <c r="CN13" s="664"/>
      <c r="CO13" s="664"/>
      <c r="CP13" s="664"/>
      <c r="CQ13" s="665"/>
      <c r="CR13" s="629">
        <v>17763021</v>
      </c>
      <c r="CS13" s="630"/>
      <c r="CT13" s="630"/>
      <c r="CU13" s="630"/>
      <c r="CV13" s="630"/>
      <c r="CW13" s="630"/>
      <c r="CX13" s="630"/>
      <c r="CY13" s="631"/>
      <c r="CZ13" s="656">
        <v>10.5</v>
      </c>
      <c r="DA13" s="656"/>
      <c r="DB13" s="656"/>
      <c r="DC13" s="656"/>
      <c r="DD13" s="635">
        <v>6180770</v>
      </c>
      <c r="DE13" s="630"/>
      <c r="DF13" s="630"/>
      <c r="DG13" s="630"/>
      <c r="DH13" s="630"/>
      <c r="DI13" s="630"/>
      <c r="DJ13" s="630"/>
      <c r="DK13" s="630"/>
      <c r="DL13" s="630"/>
      <c r="DM13" s="630"/>
      <c r="DN13" s="630"/>
      <c r="DO13" s="630"/>
      <c r="DP13" s="631"/>
      <c r="DQ13" s="635">
        <v>10700650</v>
      </c>
      <c r="DR13" s="630"/>
      <c r="DS13" s="630"/>
      <c r="DT13" s="630"/>
      <c r="DU13" s="630"/>
      <c r="DV13" s="630"/>
      <c r="DW13" s="630"/>
      <c r="DX13" s="630"/>
      <c r="DY13" s="630"/>
      <c r="DZ13" s="630"/>
      <c r="EA13" s="630"/>
      <c r="EB13" s="630"/>
      <c r="EC13" s="673"/>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1152538</v>
      </c>
      <c r="BH14" s="630"/>
      <c r="BI14" s="630"/>
      <c r="BJ14" s="630"/>
      <c r="BK14" s="630"/>
      <c r="BL14" s="630"/>
      <c r="BM14" s="630"/>
      <c r="BN14" s="631"/>
      <c r="BO14" s="656">
        <v>2</v>
      </c>
      <c r="BP14" s="656"/>
      <c r="BQ14" s="656"/>
      <c r="BR14" s="656"/>
      <c r="BS14" s="657" t="s">
        <v>129</v>
      </c>
      <c r="BT14" s="657"/>
      <c r="BU14" s="657"/>
      <c r="BV14" s="657"/>
      <c r="BW14" s="657"/>
      <c r="BX14" s="657"/>
      <c r="BY14" s="657"/>
      <c r="BZ14" s="657"/>
      <c r="CA14" s="657"/>
      <c r="CB14" s="715"/>
      <c r="CD14" s="663" t="s">
        <v>256</v>
      </c>
      <c r="CE14" s="664"/>
      <c r="CF14" s="664"/>
      <c r="CG14" s="664"/>
      <c r="CH14" s="664"/>
      <c r="CI14" s="664"/>
      <c r="CJ14" s="664"/>
      <c r="CK14" s="664"/>
      <c r="CL14" s="664"/>
      <c r="CM14" s="664"/>
      <c r="CN14" s="664"/>
      <c r="CO14" s="664"/>
      <c r="CP14" s="664"/>
      <c r="CQ14" s="665"/>
      <c r="CR14" s="629">
        <v>5261075</v>
      </c>
      <c r="CS14" s="630"/>
      <c r="CT14" s="630"/>
      <c r="CU14" s="630"/>
      <c r="CV14" s="630"/>
      <c r="CW14" s="630"/>
      <c r="CX14" s="630"/>
      <c r="CY14" s="631"/>
      <c r="CZ14" s="656">
        <v>3.1</v>
      </c>
      <c r="DA14" s="656"/>
      <c r="DB14" s="656"/>
      <c r="DC14" s="656"/>
      <c r="DD14" s="635">
        <v>1130784</v>
      </c>
      <c r="DE14" s="630"/>
      <c r="DF14" s="630"/>
      <c r="DG14" s="630"/>
      <c r="DH14" s="630"/>
      <c r="DI14" s="630"/>
      <c r="DJ14" s="630"/>
      <c r="DK14" s="630"/>
      <c r="DL14" s="630"/>
      <c r="DM14" s="630"/>
      <c r="DN14" s="630"/>
      <c r="DO14" s="630"/>
      <c r="DP14" s="631"/>
      <c r="DQ14" s="635">
        <v>4031296</v>
      </c>
      <c r="DR14" s="630"/>
      <c r="DS14" s="630"/>
      <c r="DT14" s="630"/>
      <c r="DU14" s="630"/>
      <c r="DV14" s="630"/>
      <c r="DW14" s="630"/>
      <c r="DX14" s="630"/>
      <c r="DY14" s="630"/>
      <c r="DZ14" s="630"/>
      <c r="EA14" s="630"/>
      <c r="EB14" s="630"/>
      <c r="EC14" s="673"/>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2671375</v>
      </c>
      <c r="BH15" s="630"/>
      <c r="BI15" s="630"/>
      <c r="BJ15" s="630"/>
      <c r="BK15" s="630"/>
      <c r="BL15" s="630"/>
      <c r="BM15" s="630"/>
      <c r="BN15" s="631"/>
      <c r="BO15" s="656">
        <v>4.5</v>
      </c>
      <c r="BP15" s="656"/>
      <c r="BQ15" s="656"/>
      <c r="BR15" s="656"/>
      <c r="BS15" s="657" t="s">
        <v>129</v>
      </c>
      <c r="BT15" s="657"/>
      <c r="BU15" s="657"/>
      <c r="BV15" s="657"/>
      <c r="BW15" s="657"/>
      <c r="BX15" s="657"/>
      <c r="BY15" s="657"/>
      <c r="BZ15" s="657"/>
      <c r="CA15" s="657"/>
      <c r="CB15" s="715"/>
      <c r="CD15" s="663" t="s">
        <v>259</v>
      </c>
      <c r="CE15" s="664"/>
      <c r="CF15" s="664"/>
      <c r="CG15" s="664"/>
      <c r="CH15" s="664"/>
      <c r="CI15" s="664"/>
      <c r="CJ15" s="664"/>
      <c r="CK15" s="664"/>
      <c r="CL15" s="664"/>
      <c r="CM15" s="664"/>
      <c r="CN15" s="664"/>
      <c r="CO15" s="664"/>
      <c r="CP15" s="664"/>
      <c r="CQ15" s="665"/>
      <c r="CR15" s="629">
        <v>12182113</v>
      </c>
      <c r="CS15" s="630"/>
      <c r="CT15" s="630"/>
      <c r="CU15" s="630"/>
      <c r="CV15" s="630"/>
      <c r="CW15" s="630"/>
      <c r="CX15" s="630"/>
      <c r="CY15" s="631"/>
      <c r="CZ15" s="656">
        <v>7.2</v>
      </c>
      <c r="DA15" s="656"/>
      <c r="DB15" s="656"/>
      <c r="DC15" s="656"/>
      <c r="DD15" s="635">
        <v>1689923</v>
      </c>
      <c r="DE15" s="630"/>
      <c r="DF15" s="630"/>
      <c r="DG15" s="630"/>
      <c r="DH15" s="630"/>
      <c r="DI15" s="630"/>
      <c r="DJ15" s="630"/>
      <c r="DK15" s="630"/>
      <c r="DL15" s="630"/>
      <c r="DM15" s="630"/>
      <c r="DN15" s="630"/>
      <c r="DO15" s="630"/>
      <c r="DP15" s="631"/>
      <c r="DQ15" s="635">
        <v>8654521</v>
      </c>
      <c r="DR15" s="630"/>
      <c r="DS15" s="630"/>
      <c r="DT15" s="630"/>
      <c r="DU15" s="630"/>
      <c r="DV15" s="630"/>
      <c r="DW15" s="630"/>
      <c r="DX15" s="630"/>
      <c r="DY15" s="630"/>
      <c r="DZ15" s="630"/>
      <c r="EA15" s="630"/>
      <c r="EB15" s="630"/>
      <c r="EC15" s="673"/>
    </row>
    <row r="16" spans="2:143" ht="11.25" customHeight="1" x14ac:dyDescent="0.15">
      <c r="B16" s="626" t="s">
        <v>260</v>
      </c>
      <c r="C16" s="627"/>
      <c r="D16" s="627"/>
      <c r="E16" s="627"/>
      <c r="F16" s="627"/>
      <c r="G16" s="627"/>
      <c r="H16" s="627"/>
      <c r="I16" s="627"/>
      <c r="J16" s="627"/>
      <c r="K16" s="627"/>
      <c r="L16" s="627"/>
      <c r="M16" s="627"/>
      <c r="N16" s="627"/>
      <c r="O16" s="627"/>
      <c r="P16" s="627"/>
      <c r="Q16" s="628"/>
      <c r="R16" s="629">
        <v>55055</v>
      </c>
      <c r="S16" s="630"/>
      <c r="T16" s="630"/>
      <c r="U16" s="630"/>
      <c r="V16" s="630"/>
      <c r="W16" s="630"/>
      <c r="X16" s="630"/>
      <c r="Y16" s="631"/>
      <c r="Z16" s="656">
        <v>0</v>
      </c>
      <c r="AA16" s="656"/>
      <c r="AB16" s="656"/>
      <c r="AC16" s="656"/>
      <c r="AD16" s="657">
        <v>55055</v>
      </c>
      <c r="AE16" s="657"/>
      <c r="AF16" s="657"/>
      <c r="AG16" s="657"/>
      <c r="AH16" s="657"/>
      <c r="AI16" s="657"/>
      <c r="AJ16" s="657"/>
      <c r="AK16" s="657"/>
      <c r="AL16" s="632">
        <v>0.1</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3" t="s">
        <v>262</v>
      </c>
      <c r="CE16" s="664"/>
      <c r="CF16" s="664"/>
      <c r="CG16" s="664"/>
      <c r="CH16" s="664"/>
      <c r="CI16" s="664"/>
      <c r="CJ16" s="664"/>
      <c r="CK16" s="664"/>
      <c r="CL16" s="664"/>
      <c r="CM16" s="664"/>
      <c r="CN16" s="664"/>
      <c r="CO16" s="664"/>
      <c r="CP16" s="664"/>
      <c r="CQ16" s="665"/>
      <c r="CR16" s="629">
        <v>391544</v>
      </c>
      <c r="CS16" s="630"/>
      <c r="CT16" s="630"/>
      <c r="CU16" s="630"/>
      <c r="CV16" s="630"/>
      <c r="CW16" s="630"/>
      <c r="CX16" s="630"/>
      <c r="CY16" s="631"/>
      <c r="CZ16" s="656">
        <v>0.2</v>
      </c>
      <c r="DA16" s="656"/>
      <c r="DB16" s="656"/>
      <c r="DC16" s="656"/>
      <c r="DD16" s="635" t="s">
        <v>129</v>
      </c>
      <c r="DE16" s="630"/>
      <c r="DF16" s="630"/>
      <c r="DG16" s="630"/>
      <c r="DH16" s="630"/>
      <c r="DI16" s="630"/>
      <c r="DJ16" s="630"/>
      <c r="DK16" s="630"/>
      <c r="DL16" s="630"/>
      <c r="DM16" s="630"/>
      <c r="DN16" s="630"/>
      <c r="DO16" s="630"/>
      <c r="DP16" s="631"/>
      <c r="DQ16" s="635">
        <v>16978</v>
      </c>
      <c r="DR16" s="630"/>
      <c r="DS16" s="630"/>
      <c r="DT16" s="630"/>
      <c r="DU16" s="630"/>
      <c r="DV16" s="630"/>
      <c r="DW16" s="630"/>
      <c r="DX16" s="630"/>
      <c r="DY16" s="630"/>
      <c r="DZ16" s="630"/>
      <c r="EA16" s="630"/>
      <c r="EB16" s="630"/>
      <c r="EC16" s="673"/>
    </row>
    <row r="17" spans="2:133" ht="11.25" customHeight="1" x14ac:dyDescent="0.15">
      <c r="B17" s="626" t="s">
        <v>263</v>
      </c>
      <c r="C17" s="627"/>
      <c r="D17" s="627"/>
      <c r="E17" s="627"/>
      <c r="F17" s="627"/>
      <c r="G17" s="627"/>
      <c r="H17" s="627"/>
      <c r="I17" s="627"/>
      <c r="J17" s="627"/>
      <c r="K17" s="627"/>
      <c r="L17" s="627"/>
      <c r="M17" s="627"/>
      <c r="N17" s="627"/>
      <c r="O17" s="627"/>
      <c r="P17" s="627"/>
      <c r="Q17" s="628"/>
      <c r="R17" s="629">
        <v>832963</v>
      </c>
      <c r="S17" s="630"/>
      <c r="T17" s="630"/>
      <c r="U17" s="630"/>
      <c r="V17" s="630"/>
      <c r="W17" s="630"/>
      <c r="X17" s="630"/>
      <c r="Y17" s="631"/>
      <c r="Z17" s="656">
        <v>0.5</v>
      </c>
      <c r="AA17" s="656"/>
      <c r="AB17" s="656"/>
      <c r="AC17" s="656"/>
      <c r="AD17" s="657">
        <v>832963</v>
      </c>
      <c r="AE17" s="657"/>
      <c r="AF17" s="657"/>
      <c r="AG17" s="657"/>
      <c r="AH17" s="657"/>
      <c r="AI17" s="657"/>
      <c r="AJ17" s="657"/>
      <c r="AK17" s="657"/>
      <c r="AL17" s="632">
        <v>1</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3" t="s">
        <v>265</v>
      </c>
      <c r="CE17" s="664"/>
      <c r="CF17" s="664"/>
      <c r="CG17" s="664"/>
      <c r="CH17" s="664"/>
      <c r="CI17" s="664"/>
      <c r="CJ17" s="664"/>
      <c r="CK17" s="664"/>
      <c r="CL17" s="664"/>
      <c r="CM17" s="664"/>
      <c r="CN17" s="664"/>
      <c r="CO17" s="664"/>
      <c r="CP17" s="664"/>
      <c r="CQ17" s="665"/>
      <c r="CR17" s="629">
        <v>16015883</v>
      </c>
      <c r="CS17" s="630"/>
      <c r="CT17" s="630"/>
      <c r="CU17" s="630"/>
      <c r="CV17" s="630"/>
      <c r="CW17" s="630"/>
      <c r="CX17" s="630"/>
      <c r="CY17" s="631"/>
      <c r="CZ17" s="656">
        <v>9.4</v>
      </c>
      <c r="DA17" s="656"/>
      <c r="DB17" s="656"/>
      <c r="DC17" s="656"/>
      <c r="DD17" s="635" t="s">
        <v>129</v>
      </c>
      <c r="DE17" s="630"/>
      <c r="DF17" s="630"/>
      <c r="DG17" s="630"/>
      <c r="DH17" s="630"/>
      <c r="DI17" s="630"/>
      <c r="DJ17" s="630"/>
      <c r="DK17" s="630"/>
      <c r="DL17" s="630"/>
      <c r="DM17" s="630"/>
      <c r="DN17" s="630"/>
      <c r="DO17" s="630"/>
      <c r="DP17" s="631"/>
      <c r="DQ17" s="635">
        <v>15841447</v>
      </c>
      <c r="DR17" s="630"/>
      <c r="DS17" s="630"/>
      <c r="DT17" s="630"/>
      <c r="DU17" s="630"/>
      <c r="DV17" s="630"/>
      <c r="DW17" s="630"/>
      <c r="DX17" s="630"/>
      <c r="DY17" s="630"/>
      <c r="DZ17" s="630"/>
      <c r="EA17" s="630"/>
      <c r="EB17" s="630"/>
      <c r="EC17" s="673"/>
    </row>
    <row r="18" spans="2:133" ht="11.25" customHeight="1" x14ac:dyDescent="0.15">
      <c r="B18" s="626" t="s">
        <v>266</v>
      </c>
      <c r="C18" s="627"/>
      <c r="D18" s="627"/>
      <c r="E18" s="627"/>
      <c r="F18" s="627"/>
      <c r="G18" s="627"/>
      <c r="H18" s="627"/>
      <c r="I18" s="627"/>
      <c r="J18" s="627"/>
      <c r="K18" s="627"/>
      <c r="L18" s="627"/>
      <c r="M18" s="627"/>
      <c r="N18" s="627"/>
      <c r="O18" s="627"/>
      <c r="P18" s="627"/>
      <c r="Q18" s="628"/>
      <c r="R18" s="629">
        <v>905478</v>
      </c>
      <c r="S18" s="630"/>
      <c r="T18" s="630"/>
      <c r="U18" s="630"/>
      <c r="V18" s="630"/>
      <c r="W18" s="630"/>
      <c r="X18" s="630"/>
      <c r="Y18" s="631"/>
      <c r="Z18" s="656">
        <v>0.5</v>
      </c>
      <c r="AA18" s="656"/>
      <c r="AB18" s="656"/>
      <c r="AC18" s="656"/>
      <c r="AD18" s="657">
        <v>839862</v>
      </c>
      <c r="AE18" s="657"/>
      <c r="AF18" s="657"/>
      <c r="AG18" s="657"/>
      <c r="AH18" s="657"/>
      <c r="AI18" s="657"/>
      <c r="AJ18" s="657"/>
      <c r="AK18" s="657"/>
      <c r="AL18" s="632">
        <v>1</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3" t="s">
        <v>268</v>
      </c>
      <c r="CE18" s="664"/>
      <c r="CF18" s="664"/>
      <c r="CG18" s="664"/>
      <c r="CH18" s="664"/>
      <c r="CI18" s="664"/>
      <c r="CJ18" s="664"/>
      <c r="CK18" s="664"/>
      <c r="CL18" s="664"/>
      <c r="CM18" s="664"/>
      <c r="CN18" s="664"/>
      <c r="CO18" s="664"/>
      <c r="CP18" s="664"/>
      <c r="CQ18" s="665"/>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3"/>
    </row>
    <row r="19" spans="2:133" ht="11.25" customHeight="1" x14ac:dyDescent="0.15">
      <c r="B19" s="626" t="s">
        <v>269</v>
      </c>
      <c r="C19" s="627"/>
      <c r="D19" s="627"/>
      <c r="E19" s="627"/>
      <c r="F19" s="627"/>
      <c r="G19" s="627"/>
      <c r="H19" s="627"/>
      <c r="I19" s="627"/>
      <c r="J19" s="627"/>
      <c r="K19" s="627"/>
      <c r="L19" s="627"/>
      <c r="M19" s="627"/>
      <c r="N19" s="627"/>
      <c r="O19" s="627"/>
      <c r="P19" s="627"/>
      <c r="Q19" s="628"/>
      <c r="R19" s="629">
        <v>338142</v>
      </c>
      <c r="S19" s="630"/>
      <c r="T19" s="630"/>
      <c r="U19" s="630"/>
      <c r="V19" s="630"/>
      <c r="W19" s="630"/>
      <c r="X19" s="630"/>
      <c r="Y19" s="631"/>
      <c r="Z19" s="656">
        <v>0.2</v>
      </c>
      <c r="AA19" s="656"/>
      <c r="AB19" s="656"/>
      <c r="AC19" s="656"/>
      <c r="AD19" s="657">
        <v>338142</v>
      </c>
      <c r="AE19" s="657"/>
      <c r="AF19" s="657"/>
      <c r="AG19" s="657"/>
      <c r="AH19" s="657"/>
      <c r="AI19" s="657"/>
      <c r="AJ19" s="657"/>
      <c r="AK19" s="657"/>
      <c r="AL19" s="632">
        <v>0.4</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6440186</v>
      </c>
      <c r="BH19" s="630"/>
      <c r="BI19" s="630"/>
      <c r="BJ19" s="630"/>
      <c r="BK19" s="630"/>
      <c r="BL19" s="630"/>
      <c r="BM19" s="630"/>
      <c r="BN19" s="631"/>
      <c r="BO19" s="656">
        <v>11</v>
      </c>
      <c r="BP19" s="656"/>
      <c r="BQ19" s="656"/>
      <c r="BR19" s="656"/>
      <c r="BS19" s="657" t="s">
        <v>129</v>
      </c>
      <c r="BT19" s="657"/>
      <c r="BU19" s="657"/>
      <c r="BV19" s="657"/>
      <c r="BW19" s="657"/>
      <c r="BX19" s="657"/>
      <c r="BY19" s="657"/>
      <c r="BZ19" s="657"/>
      <c r="CA19" s="657"/>
      <c r="CB19" s="715"/>
      <c r="CD19" s="663" t="s">
        <v>271</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3"/>
    </row>
    <row r="20" spans="2:133" ht="11.25" customHeight="1" x14ac:dyDescent="0.15">
      <c r="B20" s="626" t="s">
        <v>272</v>
      </c>
      <c r="C20" s="627"/>
      <c r="D20" s="627"/>
      <c r="E20" s="627"/>
      <c r="F20" s="627"/>
      <c r="G20" s="627"/>
      <c r="H20" s="627"/>
      <c r="I20" s="627"/>
      <c r="J20" s="627"/>
      <c r="K20" s="627"/>
      <c r="L20" s="627"/>
      <c r="M20" s="627"/>
      <c r="N20" s="627"/>
      <c r="O20" s="627"/>
      <c r="P20" s="627"/>
      <c r="Q20" s="628"/>
      <c r="R20" s="629">
        <v>18948</v>
      </c>
      <c r="S20" s="630"/>
      <c r="T20" s="630"/>
      <c r="U20" s="630"/>
      <c r="V20" s="630"/>
      <c r="W20" s="630"/>
      <c r="X20" s="630"/>
      <c r="Y20" s="631"/>
      <c r="Z20" s="656">
        <v>0</v>
      </c>
      <c r="AA20" s="656"/>
      <c r="AB20" s="656"/>
      <c r="AC20" s="656"/>
      <c r="AD20" s="657">
        <v>18948</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6440186</v>
      </c>
      <c r="BH20" s="630"/>
      <c r="BI20" s="630"/>
      <c r="BJ20" s="630"/>
      <c r="BK20" s="630"/>
      <c r="BL20" s="630"/>
      <c r="BM20" s="630"/>
      <c r="BN20" s="631"/>
      <c r="BO20" s="656">
        <v>11</v>
      </c>
      <c r="BP20" s="656"/>
      <c r="BQ20" s="656"/>
      <c r="BR20" s="656"/>
      <c r="BS20" s="657" t="s">
        <v>129</v>
      </c>
      <c r="BT20" s="657"/>
      <c r="BU20" s="657"/>
      <c r="BV20" s="657"/>
      <c r="BW20" s="657"/>
      <c r="BX20" s="657"/>
      <c r="BY20" s="657"/>
      <c r="BZ20" s="657"/>
      <c r="CA20" s="657"/>
      <c r="CB20" s="715"/>
      <c r="CD20" s="663" t="s">
        <v>274</v>
      </c>
      <c r="CE20" s="664"/>
      <c r="CF20" s="664"/>
      <c r="CG20" s="664"/>
      <c r="CH20" s="664"/>
      <c r="CI20" s="664"/>
      <c r="CJ20" s="664"/>
      <c r="CK20" s="664"/>
      <c r="CL20" s="664"/>
      <c r="CM20" s="664"/>
      <c r="CN20" s="664"/>
      <c r="CO20" s="664"/>
      <c r="CP20" s="664"/>
      <c r="CQ20" s="665"/>
      <c r="CR20" s="629">
        <v>169535769</v>
      </c>
      <c r="CS20" s="630"/>
      <c r="CT20" s="630"/>
      <c r="CU20" s="630"/>
      <c r="CV20" s="630"/>
      <c r="CW20" s="630"/>
      <c r="CX20" s="630"/>
      <c r="CY20" s="631"/>
      <c r="CZ20" s="656">
        <v>100</v>
      </c>
      <c r="DA20" s="656"/>
      <c r="DB20" s="656"/>
      <c r="DC20" s="656"/>
      <c r="DD20" s="635">
        <v>18748338</v>
      </c>
      <c r="DE20" s="630"/>
      <c r="DF20" s="630"/>
      <c r="DG20" s="630"/>
      <c r="DH20" s="630"/>
      <c r="DI20" s="630"/>
      <c r="DJ20" s="630"/>
      <c r="DK20" s="630"/>
      <c r="DL20" s="630"/>
      <c r="DM20" s="630"/>
      <c r="DN20" s="630"/>
      <c r="DO20" s="630"/>
      <c r="DP20" s="631"/>
      <c r="DQ20" s="635">
        <v>96235446</v>
      </c>
      <c r="DR20" s="630"/>
      <c r="DS20" s="630"/>
      <c r="DT20" s="630"/>
      <c r="DU20" s="630"/>
      <c r="DV20" s="630"/>
      <c r="DW20" s="630"/>
      <c r="DX20" s="630"/>
      <c r="DY20" s="630"/>
      <c r="DZ20" s="630"/>
      <c r="EA20" s="630"/>
      <c r="EB20" s="630"/>
      <c r="EC20" s="673"/>
    </row>
    <row r="21" spans="2:133" ht="11.25" customHeight="1" x14ac:dyDescent="0.15">
      <c r="B21" s="626" t="s">
        <v>275</v>
      </c>
      <c r="C21" s="627"/>
      <c r="D21" s="627"/>
      <c r="E21" s="627"/>
      <c r="F21" s="627"/>
      <c r="G21" s="627"/>
      <c r="H21" s="627"/>
      <c r="I21" s="627"/>
      <c r="J21" s="627"/>
      <c r="K21" s="627"/>
      <c r="L21" s="627"/>
      <c r="M21" s="627"/>
      <c r="N21" s="627"/>
      <c r="O21" s="627"/>
      <c r="P21" s="627"/>
      <c r="Q21" s="628"/>
      <c r="R21" s="629">
        <v>20013</v>
      </c>
      <c r="S21" s="630"/>
      <c r="T21" s="630"/>
      <c r="U21" s="630"/>
      <c r="V21" s="630"/>
      <c r="W21" s="630"/>
      <c r="X21" s="630"/>
      <c r="Y21" s="631"/>
      <c r="Z21" s="656">
        <v>0</v>
      </c>
      <c r="AA21" s="656"/>
      <c r="AB21" s="656"/>
      <c r="AC21" s="656"/>
      <c r="AD21" s="657">
        <v>20013</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v>19858</v>
      </c>
      <c r="BH21" s="630"/>
      <c r="BI21" s="630"/>
      <c r="BJ21" s="630"/>
      <c r="BK21" s="630"/>
      <c r="BL21" s="630"/>
      <c r="BM21" s="630"/>
      <c r="BN21" s="631"/>
      <c r="BO21" s="656">
        <v>0</v>
      </c>
      <c r="BP21" s="656"/>
      <c r="BQ21" s="656"/>
      <c r="BR21" s="656"/>
      <c r="BS21" s="657" t="s">
        <v>129</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277</v>
      </c>
      <c r="C22" s="693"/>
      <c r="D22" s="693"/>
      <c r="E22" s="693"/>
      <c r="F22" s="693"/>
      <c r="G22" s="693"/>
      <c r="H22" s="693"/>
      <c r="I22" s="693"/>
      <c r="J22" s="693"/>
      <c r="K22" s="693"/>
      <c r="L22" s="693"/>
      <c r="M22" s="693"/>
      <c r="N22" s="693"/>
      <c r="O22" s="693"/>
      <c r="P22" s="693"/>
      <c r="Q22" s="694"/>
      <c r="R22" s="629">
        <v>528375</v>
      </c>
      <c r="S22" s="630"/>
      <c r="T22" s="630"/>
      <c r="U22" s="630"/>
      <c r="V22" s="630"/>
      <c r="W22" s="630"/>
      <c r="X22" s="630"/>
      <c r="Y22" s="631"/>
      <c r="Z22" s="656">
        <v>0.3</v>
      </c>
      <c r="AA22" s="656"/>
      <c r="AB22" s="656"/>
      <c r="AC22" s="656"/>
      <c r="AD22" s="657">
        <v>462759</v>
      </c>
      <c r="AE22" s="657"/>
      <c r="AF22" s="657"/>
      <c r="AG22" s="657"/>
      <c r="AH22" s="657"/>
      <c r="AI22" s="657"/>
      <c r="AJ22" s="657"/>
      <c r="AK22" s="657"/>
      <c r="AL22" s="632">
        <v>0.60000002384185791</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v>2250811</v>
      </c>
      <c r="BH22" s="630"/>
      <c r="BI22" s="630"/>
      <c r="BJ22" s="630"/>
      <c r="BK22" s="630"/>
      <c r="BL22" s="630"/>
      <c r="BM22" s="630"/>
      <c r="BN22" s="631"/>
      <c r="BO22" s="656">
        <v>3.8</v>
      </c>
      <c r="BP22" s="656"/>
      <c r="BQ22" s="656"/>
      <c r="BR22" s="656"/>
      <c r="BS22" s="657" t="s">
        <v>129</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280</v>
      </c>
      <c r="C23" s="627"/>
      <c r="D23" s="627"/>
      <c r="E23" s="627"/>
      <c r="F23" s="627"/>
      <c r="G23" s="627"/>
      <c r="H23" s="627"/>
      <c r="I23" s="627"/>
      <c r="J23" s="627"/>
      <c r="K23" s="627"/>
      <c r="L23" s="627"/>
      <c r="M23" s="627"/>
      <c r="N23" s="627"/>
      <c r="O23" s="627"/>
      <c r="P23" s="627"/>
      <c r="Q23" s="628"/>
      <c r="R23" s="629">
        <v>14435517</v>
      </c>
      <c r="S23" s="630"/>
      <c r="T23" s="630"/>
      <c r="U23" s="630"/>
      <c r="V23" s="630"/>
      <c r="W23" s="630"/>
      <c r="X23" s="630"/>
      <c r="Y23" s="631"/>
      <c r="Z23" s="656">
        <v>8.1999999999999993</v>
      </c>
      <c r="AA23" s="656"/>
      <c r="AB23" s="656"/>
      <c r="AC23" s="656"/>
      <c r="AD23" s="657">
        <v>13620362</v>
      </c>
      <c r="AE23" s="657"/>
      <c r="AF23" s="657"/>
      <c r="AG23" s="657"/>
      <c r="AH23" s="657"/>
      <c r="AI23" s="657"/>
      <c r="AJ23" s="657"/>
      <c r="AK23" s="657"/>
      <c r="AL23" s="632">
        <v>16.899999999999999</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v>4169517</v>
      </c>
      <c r="BH23" s="630"/>
      <c r="BI23" s="630"/>
      <c r="BJ23" s="630"/>
      <c r="BK23" s="630"/>
      <c r="BL23" s="630"/>
      <c r="BM23" s="630"/>
      <c r="BN23" s="631"/>
      <c r="BO23" s="656">
        <v>7.1</v>
      </c>
      <c r="BP23" s="656"/>
      <c r="BQ23" s="656"/>
      <c r="BR23" s="656"/>
      <c r="BS23" s="657" t="s">
        <v>129</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40" t="s">
        <v>285</v>
      </c>
      <c r="DM23" s="741"/>
      <c r="DN23" s="741"/>
      <c r="DO23" s="741"/>
      <c r="DP23" s="741"/>
      <c r="DQ23" s="741"/>
      <c r="DR23" s="741"/>
      <c r="DS23" s="741"/>
      <c r="DT23" s="741"/>
      <c r="DU23" s="741"/>
      <c r="DV23" s="742"/>
      <c r="DW23" s="731" t="s">
        <v>286</v>
      </c>
      <c r="DX23" s="732"/>
      <c r="DY23" s="732"/>
      <c r="DZ23" s="732"/>
      <c r="EA23" s="732"/>
      <c r="EB23" s="732"/>
      <c r="EC23" s="733"/>
    </row>
    <row r="24" spans="2:133" ht="11.25" customHeight="1" x14ac:dyDescent="0.15">
      <c r="B24" s="626" t="s">
        <v>287</v>
      </c>
      <c r="C24" s="627"/>
      <c r="D24" s="627"/>
      <c r="E24" s="627"/>
      <c r="F24" s="627"/>
      <c r="G24" s="627"/>
      <c r="H24" s="627"/>
      <c r="I24" s="627"/>
      <c r="J24" s="627"/>
      <c r="K24" s="627"/>
      <c r="L24" s="627"/>
      <c r="M24" s="627"/>
      <c r="N24" s="627"/>
      <c r="O24" s="627"/>
      <c r="P24" s="627"/>
      <c r="Q24" s="628"/>
      <c r="R24" s="629">
        <v>13620362</v>
      </c>
      <c r="S24" s="630"/>
      <c r="T24" s="630"/>
      <c r="U24" s="630"/>
      <c r="V24" s="630"/>
      <c r="W24" s="630"/>
      <c r="X24" s="630"/>
      <c r="Y24" s="631"/>
      <c r="Z24" s="656">
        <v>7.8</v>
      </c>
      <c r="AA24" s="656"/>
      <c r="AB24" s="656"/>
      <c r="AC24" s="656"/>
      <c r="AD24" s="657">
        <v>13620362</v>
      </c>
      <c r="AE24" s="657"/>
      <c r="AF24" s="657"/>
      <c r="AG24" s="657"/>
      <c r="AH24" s="657"/>
      <c r="AI24" s="657"/>
      <c r="AJ24" s="657"/>
      <c r="AK24" s="657"/>
      <c r="AL24" s="632">
        <v>16.899999999999999</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96230416</v>
      </c>
      <c r="CS24" s="683"/>
      <c r="CT24" s="683"/>
      <c r="CU24" s="683"/>
      <c r="CV24" s="683"/>
      <c r="CW24" s="683"/>
      <c r="CX24" s="683"/>
      <c r="CY24" s="726"/>
      <c r="CZ24" s="727">
        <v>56.8</v>
      </c>
      <c r="DA24" s="702"/>
      <c r="DB24" s="702"/>
      <c r="DC24" s="730"/>
      <c r="DD24" s="725">
        <v>52249579</v>
      </c>
      <c r="DE24" s="683"/>
      <c r="DF24" s="683"/>
      <c r="DG24" s="683"/>
      <c r="DH24" s="683"/>
      <c r="DI24" s="683"/>
      <c r="DJ24" s="683"/>
      <c r="DK24" s="726"/>
      <c r="DL24" s="725">
        <v>51200948</v>
      </c>
      <c r="DM24" s="683"/>
      <c r="DN24" s="683"/>
      <c r="DO24" s="683"/>
      <c r="DP24" s="683"/>
      <c r="DQ24" s="683"/>
      <c r="DR24" s="683"/>
      <c r="DS24" s="683"/>
      <c r="DT24" s="683"/>
      <c r="DU24" s="683"/>
      <c r="DV24" s="726"/>
      <c r="DW24" s="727">
        <v>57.7</v>
      </c>
      <c r="DX24" s="702"/>
      <c r="DY24" s="702"/>
      <c r="DZ24" s="702"/>
      <c r="EA24" s="702"/>
      <c r="EB24" s="702"/>
      <c r="EC24" s="728"/>
    </row>
    <row r="25" spans="2:133" ht="11.25" customHeight="1" x14ac:dyDescent="0.15">
      <c r="B25" s="626" t="s">
        <v>290</v>
      </c>
      <c r="C25" s="627"/>
      <c r="D25" s="627"/>
      <c r="E25" s="627"/>
      <c r="F25" s="627"/>
      <c r="G25" s="627"/>
      <c r="H25" s="627"/>
      <c r="I25" s="627"/>
      <c r="J25" s="627"/>
      <c r="K25" s="627"/>
      <c r="L25" s="627"/>
      <c r="M25" s="627"/>
      <c r="N25" s="627"/>
      <c r="O25" s="627"/>
      <c r="P25" s="627"/>
      <c r="Q25" s="628"/>
      <c r="R25" s="629">
        <v>815155</v>
      </c>
      <c r="S25" s="630"/>
      <c r="T25" s="630"/>
      <c r="U25" s="630"/>
      <c r="V25" s="630"/>
      <c r="W25" s="630"/>
      <c r="X25" s="630"/>
      <c r="Y25" s="631"/>
      <c r="Z25" s="656">
        <v>0.5</v>
      </c>
      <c r="AA25" s="656"/>
      <c r="AB25" s="656"/>
      <c r="AC25" s="656"/>
      <c r="AD25" s="657" t="s">
        <v>129</v>
      </c>
      <c r="AE25" s="657"/>
      <c r="AF25" s="657"/>
      <c r="AG25" s="657"/>
      <c r="AH25" s="657"/>
      <c r="AI25" s="657"/>
      <c r="AJ25" s="657"/>
      <c r="AK25" s="657"/>
      <c r="AL25" s="632" t="s">
        <v>129</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3" t="s">
        <v>292</v>
      </c>
      <c r="CE25" s="664"/>
      <c r="CF25" s="664"/>
      <c r="CG25" s="664"/>
      <c r="CH25" s="664"/>
      <c r="CI25" s="664"/>
      <c r="CJ25" s="664"/>
      <c r="CK25" s="664"/>
      <c r="CL25" s="664"/>
      <c r="CM25" s="664"/>
      <c r="CN25" s="664"/>
      <c r="CO25" s="664"/>
      <c r="CP25" s="664"/>
      <c r="CQ25" s="665"/>
      <c r="CR25" s="629">
        <v>24319337</v>
      </c>
      <c r="CS25" s="640"/>
      <c r="CT25" s="640"/>
      <c r="CU25" s="640"/>
      <c r="CV25" s="640"/>
      <c r="CW25" s="640"/>
      <c r="CX25" s="640"/>
      <c r="CY25" s="641"/>
      <c r="CZ25" s="632">
        <v>14.3</v>
      </c>
      <c r="DA25" s="642"/>
      <c r="DB25" s="642"/>
      <c r="DC25" s="643"/>
      <c r="DD25" s="635">
        <v>22164093</v>
      </c>
      <c r="DE25" s="640"/>
      <c r="DF25" s="640"/>
      <c r="DG25" s="640"/>
      <c r="DH25" s="640"/>
      <c r="DI25" s="640"/>
      <c r="DJ25" s="640"/>
      <c r="DK25" s="641"/>
      <c r="DL25" s="635">
        <v>21855358</v>
      </c>
      <c r="DM25" s="640"/>
      <c r="DN25" s="640"/>
      <c r="DO25" s="640"/>
      <c r="DP25" s="640"/>
      <c r="DQ25" s="640"/>
      <c r="DR25" s="640"/>
      <c r="DS25" s="640"/>
      <c r="DT25" s="640"/>
      <c r="DU25" s="640"/>
      <c r="DV25" s="641"/>
      <c r="DW25" s="632">
        <v>24.6</v>
      </c>
      <c r="DX25" s="642"/>
      <c r="DY25" s="642"/>
      <c r="DZ25" s="642"/>
      <c r="EA25" s="642"/>
      <c r="EB25" s="642"/>
      <c r="EC25" s="674"/>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3" t="s">
        <v>295</v>
      </c>
      <c r="CE26" s="664"/>
      <c r="CF26" s="664"/>
      <c r="CG26" s="664"/>
      <c r="CH26" s="664"/>
      <c r="CI26" s="664"/>
      <c r="CJ26" s="664"/>
      <c r="CK26" s="664"/>
      <c r="CL26" s="664"/>
      <c r="CM26" s="664"/>
      <c r="CN26" s="664"/>
      <c r="CO26" s="664"/>
      <c r="CP26" s="664"/>
      <c r="CQ26" s="665"/>
      <c r="CR26" s="629">
        <v>16288893</v>
      </c>
      <c r="CS26" s="630"/>
      <c r="CT26" s="630"/>
      <c r="CU26" s="630"/>
      <c r="CV26" s="630"/>
      <c r="CW26" s="630"/>
      <c r="CX26" s="630"/>
      <c r="CY26" s="631"/>
      <c r="CZ26" s="632">
        <v>9.6</v>
      </c>
      <c r="DA26" s="642"/>
      <c r="DB26" s="642"/>
      <c r="DC26" s="643"/>
      <c r="DD26" s="635">
        <v>14685226</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74"/>
    </row>
    <row r="27" spans="2:133" ht="11.25" customHeight="1" x14ac:dyDescent="0.15">
      <c r="B27" s="626" t="s">
        <v>296</v>
      </c>
      <c r="C27" s="627"/>
      <c r="D27" s="627"/>
      <c r="E27" s="627"/>
      <c r="F27" s="627"/>
      <c r="G27" s="627"/>
      <c r="H27" s="627"/>
      <c r="I27" s="627"/>
      <c r="J27" s="627"/>
      <c r="K27" s="627"/>
      <c r="L27" s="627"/>
      <c r="M27" s="627"/>
      <c r="N27" s="627"/>
      <c r="O27" s="627"/>
      <c r="P27" s="627"/>
      <c r="Q27" s="628"/>
      <c r="R27" s="629">
        <v>85305454</v>
      </c>
      <c r="S27" s="630"/>
      <c r="T27" s="630"/>
      <c r="U27" s="630"/>
      <c r="V27" s="630"/>
      <c r="W27" s="630"/>
      <c r="X27" s="630"/>
      <c r="Y27" s="631"/>
      <c r="Z27" s="656">
        <v>48.6</v>
      </c>
      <c r="AA27" s="656"/>
      <c r="AB27" s="656"/>
      <c r="AC27" s="656"/>
      <c r="AD27" s="657">
        <v>80255166</v>
      </c>
      <c r="AE27" s="657"/>
      <c r="AF27" s="657"/>
      <c r="AG27" s="657"/>
      <c r="AH27" s="657"/>
      <c r="AI27" s="657"/>
      <c r="AJ27" s="657"/>
      <c r="AK27" s="657"/>
      <c r="AL27" s="632">
        <v>99.300003051757813</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58714945</v>
      </c>
      <c r="BH27" s="630"/>
      <c r="BI27" s="630"/>
      <c r="BJ27" s="630"/>
      <c r="BK27" s="630"/>
      <c r="BL27" s="630"/>
      <c r="BM27" s="630"/>
      <c r="BN27" s="631"/>
      <c r="BO27" s="656">
        <v>100</v>
      </c>
      <c r="BP27" s="656"/>
      <c r="BQ27" s="656"/>
      <c r="BR27" s="656"/>
      <c r="BS27" s="657">
        <v>743098</v>
      </c>
      <c r="BT27" s="657"/>
      <c r="BU27" s="657"/>
      <c r="BV27" s="657"/>
      <c r="BW27" s="657"/>
      <c r="BX27" s="657"/>
      <c r="BY27" s="657"/>
      <c r="BZ27" s="657"/>
      <c r="CA27" s="657"/>
      <c r="CB27" s="715"/>
      <c r="CD27" s="663" t="s">
        <v>298</v>
      </c>
      <c r="CE27" s="664"/>
      <c r="CF27" s="664"/>
      <c r="CG27" s="664"/>
      <c r="CH27" s="664"/>
      <c r="CI27" s="664"/>
      <c r="CJ27" s="664"/>
      <c r="CK27" s="664"/>
      <c r="CL27" s="664"/>
      <c r="CM27" s="664"/>
      <c r="CN27" s="664"/>
      <c r="CO27" s="664"/>
      <c r="CP27" s="664"/>
      <c r="CQ27" s="665"/>
      <c r="CR27" s="629">
        <v>55895196</v>
      </c>
      <c r="CS27" s="640"/>
      <c r="CT27" s="640"/>
      <c r="CU27" s="640"/>
      <c r="CV27" s="640"/>
      <c r="CW27" s="640"/>
      <c r="CX27" s="640"/>
      <c r="CY27" s="641"/>
      <c r="CZ27" s="632">
        <v>33</v>
      </c>
      <c r="DA27" s="642"/>
      <c r="DB27" s="642"/>
      <c r="DC27" s="643"/>
      <c r="DD27" s="635">
        <v>14244039</v>
      </c>
      <c r="DE27" s="640"/>
      <c r="DF27" s="640"/>
      <c r="DG27" s="640"/>
      <c r="DH27" s="640"/>
      <c r="DI27" s="640"/>
      <c r="DJ27" s="640"/>
      <c r="DK27" s="641"/>
      <c r="DL27" s="635">
        <v>13504183</v>
      </c>
      <c r="DM27" s="640"/>
      <c r="DN27" s="640"/>
      <c r="DO27" s="640"/>
      <c r="DP27" s="640"/>
      <c r="DQ27" s="640"/>
      <c r="DR27" s="640"/>
      <c r="DS27" s="640"/>
      <c r="DT27" s="640"/>
      <c r="DU27" s="640"/>
      <c r="DV27" s="641"/>
      <c r="DW27" s="632">
        <v>15.2</v>
      </c>
      <c r="DX27" s="642"/>
      <c r="DY27" s="642"/>
      <c r="DZ27" s="642"/>
      <c r="EA27" s="642"/>
      <c r="EB27" s="642"/>
      <c r="EC27" s="674"/>
    </row>
    <row r="28" spans="2:133" ht="11.25" customHeight="1" x14ac:dyDescent="0.15">
      <c r="B28" s="626" t="s">
        <v>299</v>
      </c>
      <c r="C28" s="627"/>
      <c r="D28" s="627"/>
      <c r="E28" s="627"/>
      <c r="F28" s="627"/>
      <c r="G28" s="627"/>
      <c r="H28" s="627"/>
      <c r="I28" s="627"/>
      <c r="J28" s="627"/>
      <c r="K28" s="627"/>
      <c r="L28" s="627"/>
      <c r="M28" s="627"/>
      <c r="N28" s="627"/>
      <c r="O28" s="627"/>
      <c r="P28" s="627"/>
      <c r="Q28" s="628"/>
      <c r="R28" s="629">
        <v>46822</v>
      </c>
      <c r="S28" s="630"/>
      <c r="T28" s="630"/>
      <c r="U28" s="630"/>
      <c r="V28" s="630"/>
      <c r="W28" s="630"/>
      <c r="X28" s="630"/>
      <c r="Y28" s="631"/>
      <c r="Z28" s="656">
        <v>0</v>
      </c>
      <c r="AA28" s="656"/>
      <c r="AB28" s="656"/>
      <c r="AC28" s="656"/>
      <c r="AD28" s="657">
        <v>46822</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300</v>
      </c>
      <c r="CE28" s="664"/>
      <c r="CF28" s="664"/>
      <c r="CG28" s="664"/>
      <c r="CH28" s="664"/>
      <c r="CI28" s="664"/>
      <c r="CJ28" s="664"/>
      <c r="CK28" s="664"/>
      <c r="CL28" s="664"/>
      <c r="CM28" s="664"/>
      <c r="CN28" s="664"/>
      <c r="CO28" s="664"/>
      <c r="CP28" s="664"/>
      <c r="CQ28" s="665"/>
      <c r="CR28" s="629">
        <v>16015883</v>
      </c>
      <c r="CS28" s="630"/>
      <c r="CT28" s="630"/>
      <c r="CU28" s="630"/>
      <c r="CV28" s="630"/>
      <c r="CW28" s="630"/>
      <c r="CX28" s="630"/>
      <c r="CY28" s="631"/>
      <c r="CZ28" s="632">
        <v>9.4</v>
      </c>
      <c r="DA28" s="642"/>
      <c r="DB28" s="642"/>
      <c r="DC28" s="643"/>
      <c r="DD28" s="635">
        <v>15841447</v>
      </c>
      <c r="DE28" s="630"/>
      <c r="DF28" s="630"/>
      <c r="DG28" s="630"/>
      <c r="DH28" s="630"/>
      <c r="DI28" s="630"/>
      <c r="DJ28" s="630"/>
      <c r="DK28" s="631"/>
      <c r="DL28" s="635">
        <v>15841407</v>
      </c>
      <c r="DM28" s="630"/>
      <c r="DN28" s="630"/>
      <c r="DO28" s="630"/>
      <c r="DP28" s="630"/>
      <c r="DQ28" s="630"/>
      <c r="DR28" s="630"/>
      <c r="DS28" s="630"/>
      <c r="DT28" s="630"/>
      <c r="DU28" s="630"/>
      <c r="DV28" s="631"/>
      <c r="DW28" s="632">
        <v>17.8</v>
      </c>
      <c r="DX28" s="642"/>
      <c r="DY28" s="642"/>
      <c r="DZ28" s="642"/>
      <c r="EA28" s="642"/>
      <c r="EB28" s="642"/>
      <c r="EC28" s="674"/>
    </row>
    <row r="29" spans="2:133" ht="11.25" customHeight="1" x14ac:dyDescent="0.15">
      <c r="B29" s="626" t="s">
        <v>301</v>
      </c>
      <c r="C29" s="627"/>
      <c r="D29" s="627"/>
      <c r="E29" s="627"/>
      <c r="F29" s="627"/>
      <c r="G29" s="627"/>
      <c r="H29" s="627"/>
      <c r="I29" s="627"/>
      <c r="J29" s="627"/>
      <c r="K29" s="627"/>
      <c r="L29" s="627"/>
      <c r="M29" s="627"/>
      <c r="N29" s="627"/>
      <c r="O29" s="627"/>
      <c r="P29" s="627"/>
      <c r="Q29" s="628"/>
      <c r="R29" s="629">
        <v>379320</v>
      </c>
      <c r="S29" s="630"/>
      <c r="T29" s="630"/>
      <c r="U29" s="630"/>
      <c r="V29" s="630"/>
      <c r="W29" s="630"/>
      <c r="X29" s="630"/>
      <c r="Y29" s="631"/>
      <c r="Z29" s="656">
        <v>0.2</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3" t="s">
        <v>70</v>
      </c>
      <c r="CG29" s="664"/>
      <c r="CH29" s="664"/>
      <c r="CI29" s="664"/>
      <c r="CJ29" s="664"/>
      <c r="CK29" s="664"/>
      <c r="CL29" s="664"/>
      <c r="CM29" s="664"/>
      <c r="CN29" s="664"/>
      <c r="CO29" s="664"/>
      <c r="CP29" s="664"/>
      <c r="CQ29" s="665"/>
      <c r="CR29" s="629">
        <v>16014239</v>
      </c>
      <c r="CS29" s="640"/>
      <c r="CT29" s="640"/>
      <c r="CU29" s="640"/>
      <c r="CV29" s="640"/>
      <c r="CW29" s="640"/>
      <c r="CX29" s="640"/>
      <c r="CY29" s="641"/>
      <c r="CZ29" s="632">
        <v>9.4</v>
      </c>
      <c r="DA29" s="642"/>
      <c r="DB29" s="642"/>
      <c r="DC29" s="643"/>
      <c r="DD29" s="635">
        <v>15839803</v>
      </c>
      <c r="DE29" s="640"/>
      <c r="DF29" s="640"/>
      <c r="DG29" s="640"/>
      <c r="DH29" s="640"/>
      <c r="DI29" s="640"/>
      <c r="DJ29" s="640"/>
      <c r="DK29" s="641"/>
      <c r="DL29" s="635">
        <v>15839763</v>
      </c>
      <c r="DM29" s="640"/>
      <c r="DN29" s="640"/>
      <c r="DO29" s="640"/>
      <c r="DP29" s="640"/>
      <c r="DQ29" s="640"/>
      <c r="DR29" s="640"/>
      <c r="DS29" s="640"/>
      <c r="DT29" s="640"/>
      <c r="DU29" s="640"/>
      <c r="DV29" s="641"/>
      <c r="DW29" s="632">
        <v>17.8</v>
      </c>
      <c r="DX29" s="642"/>
      <c r="DY29" s="642"/>
      <c r="DZ29" s="642"/>
      <c r="EA29" s="642"/>
      <c r="EB29" s="642"/>
      <c r="EC29" s="674"/>
    </row>
    <row r="30" spans="2:133" ht="11.25" customHeight="1" x14ac:dyDescent="0.15">
      <c r="B30" s="626" t="s">
        <v>303</v>
      </c>
      <c r="C30" s="627"/>
      <c r="D30" s="627"/>
      <c r="E30" s="627"/>
      <c r="F30" s="627"/>
      <c r="G30" s="627"/>
      <c r="H30" s="627"/>
      <c r="I30" s="627"/>
      <c r="J30" s="627"/>
      <c r="K30" s="627"/>
      <c r="L30" s="627"/>
      <c r="M30" s="627"/>
      <c r="N30" s="627"/>
      <c r="O30" s="627"/>
      <c r="P30" s="627"/>
      <c r="Q30" s="628"/>
      <c r="R30" s="629">
        <v>1711727</v>
      </c>
      <c r="S30" s="630"/>
      <c r="T30" s="630"/>
      <c r="U30" s="630"/>
      <c r="V30" s="630"/>
      <c r="W30" s="630"/>
      <c r="X30" s="630"/>
      <c r="Y30" s="631"/>
      <c r="Z30" s="656">
        <v>1</v>
      </c>
      <c r="AA30" s="656"/>
      <c r="AB30" s="656"/>
      <c r="AC30" s="656"/>
      <c r="AD30" s="657">
        <v>196009</v>
      </c>
      <c r="AE30" s="657"/>
      <c r="AF30" s="657"/>
      <c r="AG30" s="657"/>
      <c r="AH30" s="657"/>
      <c r="AI30" s="657"/>
      <c r="AJ30" s="657"/>
      <c r="AK30" s="657"/>
      <c r="AL30" s="632">
        <v>0.2</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3" t="s">
        <v>306</v>
      </c>
      <c r="CG30" s="664"/>
      <c r="CH30" s="664"/>
      <c r="CI30" s="664"/>
      <c r="CJ30" s="664"/>
      <c r="CK30" s="664"/>
      <c r="CL30" s="664"/>
      <c r="CM30" s="664"/>
      <c r="CN30" s="664"/>
      <c r="CO30" s="664"/>
      <c r="CP30" s="664"/>
      <c r="CQ30" s="665"/>
      <c r="CR30" s="629">
        <v>15156715</v>
      </c>
      <c r="CS30" s="630"/>
      <c r="CT30" s="630"/>
      <c r="CU30" s="630"/>
      <c r="CV30" s="630"/>
      <c r="CW30" s="630"/>
      <c r="CX30" s="630"/>
      <c r="CY30" s="631"/>
      <c r="CZ30" s="632">
        <v>8.9</v>
      </c>
      <c r="DA30" s="642"/>
      <c r="DB30" s="642"/>
      <c r="DC30" s="643"/>
      <c r="DD30" s="635">
        <v>14982279</v>
      </c>
      <c r="DE30" s="630"/>
      <c r="DF30" s="630"/>
      <c r="DG30" s="630"/>
      <c r="DH30" s="630"/>
      <c r="DI30" s="630"/>
      <c r="DJ30" s="630"/>
      <c r="DK30" s="631"/>
      <c r="DL30" s="635">
        <v>14982239</v>
      </c>
      <c r="DM30" s="630"/>
      <c r="DN30" s="630"/>
      <c r="DO30" s="630"/>
      <c r="DP30" s="630"/>
      <c r="DQ30" s="630"/>
      <c r="DR30" s="630"/>
      <c r="DS30" s="630"/>
      <c r="DT30" s="630"/>
      <c r="DU30" s="630"/>
      <c r="DV30" s="631"/>
      <c r="DW30" s="632">
        <v>16.899999999999999</v>
      </c>
      <c r="DX30" s="642"/>
      <c r="DY30" s="642"/>
      <c r="DZ30" s="642"/>
      <c r="EA30" s="642"/>
      <c r="EB30" s="642"/>
      <c r="EC30" s="674"/>
    </row>
    <row r="31" spans="2:133" ht="11.25" customHeight="1" x14ac:dyDescent="0.15">
      <c r="B31" s="626" t="s">
        <v>307</v>
      </c>
      <c r="C31" s="627"/>
      <c r="D31" s="627"/>
      <c r="E31" s="627"/>
      <c r="F31" s="627"/>
      <c r="G31" s="627"/>
      <c r="H31" s="627"/>
      <c r="I31" s="627"/>
      <c r="J31" s="627"/>
      <c r="K31" s="627"/>
      <c r="L31" s="627"/>
      <c r="M31" s="627"/>
      <c r="N31" s="627"/>
      <c r="O31" s="627"/>
      <c r="P31" s="627"/>
      <c r="Q31" s="628"/>
      <c r="R31" s="629">
        <v>693293</v>
      </c>
      <c r="S31" s="630"/>
      <c r="T31" s="630"/>
      <c r="U31" s="630"/>
      <c r="V31" s="630"/>
      <c r="W31" s="630"/>
      <c r="X31" s="630"/>
      <c r="Y31" s="631"/>
      <c r="Z31" s="656">
        <v>0.4</v>
      </c>
      <c r="AA31" s="656"/>
      <c r="AB31" s="656"/>
      <c r="AC31" s="656"/>
      <c r="AD31" s="657" t="s">
        <v>129</v>
      </c>
      <c r="AE31" s="657"/>
      <c r="AF31" s="657"/>
      <c r="AG31" s="657"/>
      <c r="AH31" s="657"/>
      <c r="AI31" s="657"/>
      <c r="AJ31" s="657"/>
      <c r="AK31" s="657"/>
      <c r="AL31" s="632" t="s">
        <v>129</v>
      </c>
      <c r="AM31" s="633"/>
      <c r="AN31" s="633"/>
      <c r="AO31" s="658"/>
      <c r="AP31" s="704" t="s">
        <v>308</v>
      </c>
      <c r="AQ31" s="705"/>
      <c r="AR31" s="705"/>
      <c r="AS31" s="705"/>
      <c r="AT31" s="710" t="s">
        <v>309</v>
      </c>
      <c r="AU31" s="366"/>
      <c r="AV31" s="366"/>
      <c r="AW31" s="366"/>
      <c r="AX31" s="697" t="s">
        <v>185</v>
      </c>
      <c r="AY31" s="698"/>
      <c r="AZ31" s="698"/>
      <c r="BA31" s="698"/>
      <c r="BB31" s="698"/>
      <c r="BC31" s="698"/>
      <c r="BD31" s="698"/>
      <c r="BE31" s="698"/>
      <c r="BF31" s="699"/>
      <c r="BG31" s="700">
        <v>99.4</v>
      </c>
      <c r="BH31" s="701"/>
      <c r="BI31" s="701"/>
      <c r="BJ31" s="701"/>
      <c r="BK31" s="701"/>
      <c r="BL31" s="701"/>
      <c r="BM31" s="702">
        <v>98</v>
      </c>
      <c r="BN31" s="701"/>
      <c r="BO31" s="701"/>
      <c r="BP31" s="701"/>
      <c r="BQ31" s="703"/>
      <c r="BR31" s="700">
        <v>98.6</v>
      </c>
      <c r="BS31" s="701"/>
      <c r="BT31" s="701"/>
      <c r="BU31" s="701"/>
      <c r="BV31" s="701"/>
      <c r="BW31" s="701"/>
      <c r="BX31" s="702">
        <v>97.2</v>
      </c>
      <c r="BY31" s="701"/>
      <c r="BZ31" s="701"/>
      <c r="CA31" s="701"/>
      <c r="CB31" s="703"/>
      <c r="CD31" s="718"/>
      <c r="CE31" s="719"/>
      <c r="CF31" s="663" t="s">
        <v>310</v>
      </c>
      <c r="CG31" s="664"/>
      <c r="CH31" s="664"/>
      <c r="CI31" s="664"/>
      <c r="CJ31" s="664"/>
      <c r="CK31" s="664"/>
      <c r="CL31" s="664"/>
      <c r="CM31" s="664"/>
      <c r="CN31" s="664"/>
      <c r="CO31" s="664"/>
      <c r="CP31" s="664"/>
      <c r="CQ31" s="665"/>
      <c r="CR31" s="629">
        <v>857524</v>
      </c>
      <c r="CS31" s="640"/>
      <c r="CT31" s="640"/>
      <c r="CU31" s="640"/>
      <c r="CV31" s="640"/>
      <c r="CW31" s="640"/>
      <c r="CX31" s="640"/>
      <c r="CY31" s="641"/>
      <c r="CZ31" s="632">
        <v>0.5</v>
      </c>
      <c r="DA31" s="642"/>
      <c r="DB31" s="642"/>
      <c r="DC31" s="643"/>
      <c r="DD31" s="635">
        <v>857524</v>
      </c>
      <c r="DE31" s="640"/>
      <c r="DF31" s="640"/>
      <c r="DG31" s="640"/>
      <c r="DH31" s="640"/>
      <c r="DI31" s="640"/>
      <c r="DJ31" s="640"/>
      <c r="DK31" s="641"/>
      <c r="DL31" s="635">
        <v>857524</v>
      </c>
      <c r="DM31" s="640"/>
      <c r="DN31" s="640"/>
      <c r="DO31" s="640"/>
      <c r="DP31" s="640"/>
      <c r="DQ31" s="640"/>
      <c r="DR31" s="640"/>
      <c r="DS31" s="640"/>
      <c r="DT31" s="640"/>
      <c r="DU31" s="640"/>
      <c r="DV31" s="641"/>
      <c r="DW31" s="632">
        <v>1</v>
      </c>
      <c r="DX31" s="642"/>
      <c r="DY31" s="642"/>
      <c r="DZ31" s="642"/>
      <c r="EA31" s="642"/>
      <c r="EB31" s="642"/>
      <c r="EC31" s="674"/>
    </row>
    <row r="32" spans="2:133" ht="11.25" customHeight="1" x14ac:dyDescent="0.15">
      <c r="B32" s="626" t="s">
        <v>311</v>
      </c>
      <c r="C32" s="627"/>
      <c r="D32" s="627"/>
      <c r="E32" s="627"/>
      <c r="F32" s="627"/>
      <c r="G32" s="627"/>
      <c r="H32" s="627"/>
      <c r="I32" s="627"/>
      <c r="J32" s="627"/>
      <c r="K32" s="627"/>
      <c r="L32" s="627"/>
      <c r="M32" s="627"/>
      <c r="N32" s="627"/>
      <c r="O32" s="627"/>
      <c r="P32" s="627"/>
      <c r="Q32" s="628"/>
      <c r="R32" s="629">
        <v>48439895</v>
      </c>
      <c r="S32" s="630"/>
      <c r="T32" s="630"/>
      <c r="U32" s="630"/>
      <c r="V32" s="630"/>
      <c r="W32" s="630"/>
      <c r="X32" s="630"/>
      <c r="Y32" s="631"/>
      <c r="Z32" s="656">
        <v>27.6</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2" t="s">
        <v>312</v>
      </c>
      <c r="AV32" s="362"/>
      <c r="AW32" s="362"/>
      <c r="AX32" s="626" t="s">
        <v>313</v>
      </c>
      <c r="AY32" s="627"/>
      <c r="AZ32" s="627"/>
      <c r="BA32" s="627"/>
      <c r="BB32" s="627"/>
      <c r="BC32" s="627"/>
      <c r="BD32" s="627"/>
      <c r="BE32" s="627"/>
      <c r="BF32" s="628"/>
      <c r="BG32" s="695">
        <v>99.4</v>
      </c>
      <c r="BH32" s="640"/>
      <c r="BI32" s="640"/>
      <c r="BJ32" s="640"/>
      <c r="BK32" s="640"/>
      <c r="BL32" s="640"/>
      <c r="BM32" s="633">
        <v>97.9</v>
      </c>
      <c r="BN32" s="696"/>
      <c r="BO32" s="696"/>
      <c r="BP32" s="696"/>
      <c r="BQ32" s="672"/>
      <c r="BR32" s="695">
        <v>99.1</v>
      </c>
      <c r="BS32" s="640"/>
      <c r="BT32" s="640"/>
      <c r="BU32" s="640"/>
      <c r="BV32" s="640"/>
      <c r="BW32" s="640"/>
      <c r="BX32" s="633">
        <v>97.7</v>
      </c>
      <c r="BY32" s="696"/>
      <c r="BZ32" s="696"/>
      <c r="CA32" s="696"/>
      <c r="CB32" s="672"/>
      <c r="CD32" s="720"/>
      <c r="CE32" s="721"/>
      <c r="CF32" s="663" t="s">
        <v>314</v>
      </c>
      <c r="CG32" s="664"/>
      <c r="CH32" s="664"/>
      <c r="CI32" s="664"/>
      <c r="CJ32" s="664"/>
      <c r="CK32" s="664"/>
      <c r="CL32" s="664"/>
      <c r="CM32" s="664"/>
      <c r="CN32" s="664"/>
      <c r="CO32" s="664"/>
      <c r="CP32" s="664"/>
      <c r="CQ32" s="665"/>
      <c r="CR32" s="629">
        <v>1644</v>
      </c>
      <c r="CS32" s="630"/>
      <c r="CT32" s="630"/>
      <c r="CU32" s="630"/>
      <c r="CV32" s="630"/>
      <c r="CW32" s="630"/>
      <c r="CX32" s="630"/>
      <c r="CY32" s="631"/>
      <c r="CZ32" s="632">
        <v>0</v>
      </c>
      <c r="DA32" s="642"/>
      <c r="DB32" s="642"/>
      <c r="DC32" s="643"/>
      <c r="DD32" s="635">
        <v>1644</v>
      </c>
      <c r="DE32" s="630"/>
      <c r="DF32" s="630"/>
      <c r="DG32" s="630"/>
      <c r="DH32" s="630"/>
      <c r="DI32" s="630"/>
      <c r="DJ32" s="630"/>
      <c r="DK32" s="631"/>
      <c r="DL32" s="635">
        <v>1644</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315</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129</v>
      </c>
      <c r="AA33" s="656"/>
      <c r="AB33" s="656"/>
      <c r="AC33" s="656"/>
      <c r="AD33" s="657" t="s">
        <v>129</v>
      </c>
      <c r="AE33" s="657"/>
      <c r="AF33" s="657"/>
      <c r="AG33" s="657"/>
      <c r="AH33" s="657"/>
      <c r="AI33" s="657"/>
      <c r="AJ33" s="657"/>
      <c r="AK33" s="657"/>
      <c r="AL33" s="632" t="s">
        <v>129</v>
      </c>
      <c r="AM33" s="633"/>
      <c r="AN33" s="633"/>
      <c r="AO33" s="658"/>
      <c r="AP33" s="708"/>
      <c r="AQ33" s="709"/>
      <c r="AR33" s="709"/>
      <c r="AS33" s="709"/>
      <c r="AT33" s="712"/>
      <c r="AU33" s="360"/>
      <c r="AV33" s="360"/>
      <c r="AW33" s="360"/>
      <c r="AX33" s="606" t="s">
        <v>316</v>
      </c>
      <c r="AY33" s="607"/>
      <c r="AZ33" s="607"/>
      <c r="BA33" s="607"/>
      <c r="BB33" s="607"/>
      <c r="BC33" s="607"/>
      <c r="BD33" s="607"/>
      <c r="BE33" s="607"/>
      <c r="BF33" s="608"/>
      <c r="BG33" s="691">
        <v>99.4</v>
      </c>
      <c r="BH33" s="610"/>
      <c r="BI33" s="610"/>
      <c r="BJ33" s="610"/>
      <c r="BK33" s="610"/>
      <c r="BL33" s="610"/>
      <c r="BM33" s="648">
        <v>97.9</v>
      </c>
      <c r="BN33" s="610"/>
      <c r="BO33" s="610"/>
      <c r="BP33" s="610"/>
      <c r="BQ33" s="659"/>
      <c r="BR33" s="691">
        <v>98</v>
      </c>
      <c r="BS33" s="610"/>
      <c r="BT33" s="610"/>
      <c r="BU33" s="610"/>
      <c r="BV33" s="610"/>
      <c r="BW33" s="610"/>
      <c r="BX33" s="648">
        <v>96.5</v>
      </c>
      <c r="BY33" s="610"/>
      <c r="BZ33" s="610"/>
      <c r="CA33" s="610"/>
      <c r="CB33" s="659"/>
      <c r="CD33" s="663" t="s">
        <v>317</v>
      </c>
      <c r="CE33" s="664"/>
      <c r="CF33" s="664"/>
      <c r="CG33" s="664"/>
      <c r="CH33" s="664"/>
      <c r="CI33" s="664"/>
      <c r="CJ33" s="664"/>
      <c r="CK33" s="664"/>
      <c r="CL33" s="664"/>
      <c r="CM33" s="664"/>
      <c r="CN33" s="664"/>
      <c r="CO33" s="664"/>
      <c r="CP33" s="664"/>
      <c r="CQ33" s="665"/>
      <c r="CR33" s="629">
        <v>54165471</v>
      </c>
      <c r="CS33" s="640"/>
      <c r="CT33" s="640"/>
      <c r="CU33" s="640"/>
      <c r="CV33" s="640"/>
      <c r="CW33" s="640"/>
      <c r="CX33" s="640"/>
      <c r="CY33" s="641"/>
      <c r="CZ33" s="632">
        <v>31.9</v>
      </c>
      <c r="DA33" s="642"/>
      <c r="DB33" s="642"/>
      <c r="DC33" s="643"/>
      <c r="DD33" s="635">
        <v>42770202</v>
      </c>
      <c r="DE33" s="640"/>
      <c r="DF33" s="640"/>
      <c r="DG33" s="640"/>
      <c r="DH33" s="640"/>
      <c r="DI33" s="640"/>
      <c r="DJ33" s="640"/>
      <c r="DK33" s="641"/>
      <c r="DL33" s="635">
        <v>30090037</v>
      </c>
      <c r="DM33" s="640"/>
      <c r="DN33" s="640"/>
      <c r="DO33" s="640"/>
      <c r="DP33" s="640"/>
      <c r="DQ33" s="640"/>
      <c r="DR33" s="640"/>
      <c r="DS33" s="640"/>
      <c r="DT33" s="640"/>
      <c r="DU33" s="640"/>
      <c r="DV33" s="641"/>
      <c r="DW33" s="632">
        <v>33.9</v>
      </c>
      <c r="DX33" s="642"/>
      <c r="DY33" s="642"/>
      <c r="DZ33" s="642"/>
      <c r="EA33" s="642"/>
      <c r="EB33" s="642"/>
      <c r="EC33" s="674"/>
    </row>
    <row r="34" spans="2:133" ht="11.25" customHeight="1" x14ac:dyDescent="0.15">
      <c r="B34" s="626" t="s">
        <v>318</v>
      </c>
      <c r="C34" s="627"/>
      <c r="D34" s="627"/>
      <c r="E34" s="627"/>
      <c r="F34" s="627"/>
      <c r="G34" s="627"/>
      <c r="H34" s="627"/>
      <c r="I34" s="627"/>
      <c r="J34" s="627"/>
      <c r="K34" s="627"/>
      <c r="L34" s="627"/>
      <c r="M34" s="627"/>
      <c r="N34" s="627"/>
      <c r="O34" s="627"/>
      <c r="P34" s="627"/>
      <c r="Q34" s="628"/>
      <c r="R34" s="629">
        <v>10764691</v>
      </c>
      <c r="S34" s="630"/>
      <c r="T34" s="630"/>
      <c r="U34" s="630"/>
      <c r="V34" s="630"/>
      <c r="W34" s="630"/>
      <c r="X34" s="630"/>
      <c r="Y34" s="631"/>
      <c r="Z34" s="656">
        <v>6.1</v>
      </c>
      <c r="AA34" s="656"/>
      <c r="AB34" s="656"/>
      <c r="AC34" s="656"/>
      <c r="AD34" s="657" t="s">
        <v>129</v>
      </c>
      <c r="AE34" s="657"/>
      <c r="AF34" s="657"/>
      <c r="AG34" s="657"/>
      <c r="AH34" s="657"/>
      <c r="AI34" s="657"/>
      <c r="AJ34" s="657"/>
      <c r="AK34" s="657"/>
      <c r="AL34" s="632" t="s">
        <v>129</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319</v>
      </c>
      <c r="CE34" s="664"/>
      <c r="CF34" s="664"/>
      <c r="CG34" s="664"/>
      <c r="CH34" s="664"/>
      <c r="CI34" s="664"/>
      <c r="CJ34" s="664"/>
      <c r="CK34" s="664"/>
      <c r="CL34" s="664"/>
      <c r="CM34" s="664"/>
      <c r="CN34" s="664"/>
      <c r="CO34" s="664"/>
      <c r="CP34" s="664"/>
      <c r="CQ34" s="665"/>
      <c r="CR34" s="629">
        <v>16584619</v>
      </c>
      <c r="CS34" s="630"/>
      <c r="CT34" s="630"/>
      <c r="CU34" s="630"/>
      <c r="CV34" s="630"/>
      <c r="CW34" s="630"/>
      <c r="CX34" s="630"/>
      <c r="CY34" s="631"/>
      <c r="CZ34" s="632">
        <v>9.8000000000000007</v>
      </c>
      <c r="DA34" s="642"/>
      <c r="DB34" s="642"/>
      <c r="DC34" s="643"/>
      <c r="DD34" s="635">
        <v>11119963</v>
      </c>
      <c r="DE34" s="630"/>
      <c r="DF34" s="630"/>
      <c r="DG34" s="630"/>
      <c r="DH34" s="630"/>
      <c r="DI34" s="630"/>
      <c r="DJ34" s="630"/>
      <c r="DK34" s="631"/>
      <c r="DL34" s="635">
        <v>9770934</v>
      </c>
      <c r="DM34" s="630"/>
      <c r="DN34" s="630"/>
      <c r="DO34" s="630"/>
      <c r="DP34" s="630"/>
      <c r="DQ34" s="630"/>
      <c r="DR34" s="630"/>
      <c r="DS34" s="630"/>
      <c r="DT34" s="630"/>
      <c r="DU34" s="630"/>
      <c r="DV34" s="631"/>
      <c r="DW34" s="632">
        <v>11</v>
      </c>
      <c r="DX34" s="642"/>
      <c r="DY34" s="642"/>
      <c r="DZ34" s="642"/>
      <c r="EA34" s="642"/>
      <c r="EB34" s="642"/>
      <c r="EC34" s="674"/>
    </row>
    <row r="35" spans="2:133" ht="11.25" customHeight="1" x14ac:dyDescent="0.15">
      <c r="B35" s="626" t="s">
        <v>320</v>
      </c>
      <c r="C35" s="627"/>
      <c r="D35" s="627"/>
      <c r="E35" s="627"/>
      <c r="F35" s="627"/>
      <c r="G35" s="627"/>
      <c r="H35" s="627"/>
      <c r="I35" s="627"/>
      <c r="J35" s="627"/>
      <c r="K35" s="627"/>
      <c r="L35" s="627"/>
      <c r="M35" s="627"/>
      <c r="N35" s="627"/>
      <c r="O35" s="627"/>
      <c r="P35" s="627"/>
      <c r="Q35" s="628"/>
      <c r="R35" s="629">
        <v>574384</v>
      </c>
      <c r="S35" s="630"/>
      <c r="T35" s="630"/>
      <c r="U35" s="630"/>
      <c r="V35" s="630"/>
      <c r="W35" s="630"/>
      <c r="X35" s="630"/>
      <c r="Y35" s="631"/>
      <c r="Z35" s="656">
        <v>0.3</v>
      </c>
      <c r="AA35" s="656"/>
      <c r="AB35" s="656"/>
      <c r="AC35" s="656"/>
      <c r="AD35" s="657">
        <v>145903</v>
      </c>
      <c r="AE35" s="657"/>
      <c r="AF35" s="657"/>
      <c r="AG35" s="657"/>
      <c r="AH35" s="657"/>
      <c r="AI35" s="657"/>
      <c r="AJ35" s="657"/>
      <c r="AK35" s="657"/>
      <c r="AL35" s="632">
        <v>0.2</v>
      </c>
      <c r="AM35" s="633"/>
      <c r="AN35" s="633"/>
      <c r="AO35" s="658"/>
      <c r="AP35" s="218"/>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323</v>
      </c>
      <c r="CE35" s="664"/>
      <c r="CF35" s="664"/>
      <c r="CG35" s="664"/>
      <c r="CH35" s="664"/>
      <c r="CI35" s="664"/>
      <c r="CJ35" s="664"/>
      <c r="CK35" s="664"/>
      <c r="CL35" s="664"/>
      <c r="CM35" s="664"/>
      <c r="CN35" s="664"/>
      <c r="CO35" s="664"/>
      <c r="CP35" s="664"/>
      <c r="CQ35" s="665"/>
      <c r="CR35" s="629">
        <v>1657753</v>
      </c>
      <c r="CS35" s="640"/>
      <c r="CT35" s="640"/>
      <c r="CU35" s="640"/>
      <c r="CV35" s="640"/>
      <c r="CW35" s="640"/>
      <c r="CX35" s="640"/>
      <c r="CY35" s="641"/>
      <c r="CZ35" s="632">
        <v>1</v>
      </c>
      <c r="DA35" s="642"/>
      <c r="DB35" s="642"/>
      <c r="DC35" s="643"/>
      <c r="DD35" s="635">
        <v>1488071</v>
      </c>
      <c r="DE35" s="640"/>
      <c r="DF35" s="640"/>
      <c r="DG35" s="640"/>
      <c r="DH35" s="640"/>
      <c r="DI35" s="640"/>
      <c r="DJ35" s="640"/>
      <c r="DK35" s="641"/>
      <c r="DL35" s="635">
        <v>1438883</v>
      </c>
      <c r="DM35" s="640"/>
      <c r="DN35" s="640"/>
      <c r="DO35" s="640"/>
      <c r="DP35" s="640"/>
      <c r="DQ35" s="640"/>
      <c r="DR35" s="640"/>
      <c r="DS35" s="640"/>
      <c r="DT35" s="640"/>
      <c r="DU35" s="640"/>
      <c r="DV35" s="641"/>
      <c r="DW35" s="632">
        <v>1.6</v>
      </c>
      <c r="DX35" s="642"/>
      <c r="DY35" s="642"/>
      <c r="DZ35" s="642"/>
      <c r="EA35" s="642"/>
      <c r="EB35" s="642"/>
      <c r="EC35" s="674"/>
    </row>
    <row r="36" spans="2:133" ht="11.25" customHeight="1" x14ac:dyDescent="0.15">
      <c r="B36" s="626" t="s">
        <v>324</v>
      </c>
      <c r="C36" s="627"/>
      <c r="D36" s="627"/>
      <c r="E36" s="627"/>
      <c r="F36" s="627"/>
      <c r="G36" s="627"/>
      <c r="H36" s="627"/>
      <c r="I36" s="627"/>
      <c r="J36" s="627"/>
      <c r="K36" s="627"/>
      <c r="L36" s="627"/>
      <c r="M36" s="627"/>
      <c r="N36" s="627"/>
      <c r="O36" s="627"/>
      <c r="P36" s="627"/>
      <c r="Q36" s="628"/>
      <c r="R36" s="629">
        <v>926155</v>
      </c>
      <c r="S36" s="630"/>
      <c r="T36" s="630"/>
      <c r="U36" s="630"/>
      <c r="V36" s="630"/>
      <c r="W36" s="630"/>
      <c r="X36" s="630"/>
      <c r="Y36" s="631"/>
      <c r="Z36" s="656">
        <v>0.5</v>
      </c>
      <c r="AA36" s="656"/>
      <c r="AB36" s="656"/>
      <c r="AC36" s="656"/>
      <c r="AD36" s="657" t="s">
        <v>129</v>
      </c>
      <c r="AE36" s="657"/>
      <c r="AF36" s="657"/>
      <c r="AG36" s="657"/>
      <c r="AH36" s="657"/>
      <c r="AI36" s="657"/>
      <c r="AJ36" s="657"/>
      <c r="AK36" s="657"/>
      <c r="AL36" s="632" t="s">
        <v>129</v>
      </c>
      <c r="AM36" s="633"/>
      <c r="AN36" s="633"/>
      <c r="AO36" s="658"/>
      <c r="AP36" s="218"/>
      <c r="AQ36" s="679" t="s">
        <v>325</v>
      </c>
      <c r="AR36" s="680"/>
      <c r="AS36" s="680"/>
      <c r="AT36" s="680"/>
      <c r="AU36" s="680"/>
      <c r="AV36" s="680"/>
      <c r="AW36" s="680"/>
      <c r="AX36" s="680"/>
      <c r="AY36" s="681"/>
      <c r="AZ36" s="682">
        <v>24052649</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3505570</v>
      </c>
      <c r="BW36" s="683"/>
      <c r="BX36" s="683"/>
      <c r="BY36" s="683"/>
      <c r="BZ36" s="683"/>
      <c r="CA36" s="683"/>
      <c r="CB36" s="684"/>
      <c r="CD36" s="663" t="s">
        <v>327</v>
      </c>
      <c r="CE36" s="664"/>
      <c r="CF36" s="664"/>
      <c r="CG36" s="664"/>
      <c r="CH36" s="664"/>
      <c r="CI36" s="664"/>
      <c r="CJ36" s="664"/>
      <c r="CK36" s="664"/>
      <c r="CL36" s="664"/>
      <c r="CM36" s="664"/>
      <c r="CN36" s="664"/>
      <c r="CO36" s="664"/>
      <c r="CP36" s="664"/>
      <c r="CQ36" s="665"/>
      <c r="CR36" s="629">
        <v>12403957</v>
      </c>
      <c r="CS36" s="630"/>
      <c r="CT36" s="630"/>
      <c r="CU36" s="630"/>
      <c r="CV36" s="630"/>
      <c r="CW36" s="630"/>
      <c r="CX36" s="630"/>
      <c r="CY36" s="631"/>
      <c r="CZ36" s="632">
        <v>7.3</v>
      </c>
      <c r="DA36" s="642"/>
      <c r="DB36" s="642"/>
      <c r="DC36" s="643"/>
      <c r="DD36" s="635">
        <v>11337545</v>
      </c>
      <c r="DE36" s="630"/>
      <c r="DF36" s="630"/>
      <c r="DG36" s="630"/>
      <c r="DH36" s="630"/>
      <c r="DI36" s="630"/>
      <c r="DJ36" s="630"/>
      <c r="DK36" s="631"/>
      <c r="DL36" s="635">
        <v>7097343</v>
      </c>
      <c r="DM36" s="630"/>
      <c r="DN36" s="630"/>
      <c r="DO36" s="630"/>
      <c r="DP36" s="630"/>
      <c r="DQ36" s="630"/>
      <c r="DR36" s="630"/>
      <c r="DS36" s="630"/>
      <c r="DT36" s="630"/>
      <c r="DU36" s="630"/>
      <c r="DV36" s="631"/>
      <c r="DW36" s="632">
        <v>8</v>
      </c>
      <c r="DX36" s="642"/>
      <c r="DY36" s="642"/>
      <c r="DZ36" s="642"/>
      <c r="EA36" s="642"/>
      <c r="EB36" s="642"/>
      <c r="EC36" s="674"/>
    </row>
    <row r="37" spans="2:133" ht="11.25" customHeight="1" x14ac:dyDescent="0.15">
      <c r="B37" s="626" t="s">
        <v>328</v>
      </c>
      <c r="C37" s="627"/>
      <c r="D37" s="627"/>
      <c r="E37" s="627"/>
      <c r="F37" s="627"/>
      <c r="G37" s="627"/>
      <c r="H37" s="627"/>
      <c r="I37" s="627"/>
      <c r="J37" s="627"/>
      <c r="K37" s="627"/>
      <c r="L37" s="627"/>
      <c r="M37" s="627"/>
      <c r="N37" s="627"/>
      <c r="O37" s="627"/>
      <c r="P37" s="627"/>
      <c r="Q37" s="628"/>
      <c r="R37" s="629">
        <v>426788</v>
      </c>
      <c r="S37" s="630"/>
      <c r="T37" s="630"/>
      <c r="U37" s="630"/>
      <c r="V37" s="630"/>
      <c r="W37" s="630"/>
      <c r="X37" s="630"/>
      <c r="Y37" s="631"/>
      <c r="Z37" s="656">
        <v>0.2</v>
      </c>
      <c r="AA37" s="656"/>
      <c r="AB37" s="656"/>
      <c r="AC37" s="656"/>
      <c r="AD37" s="657" t="s">
        <v>129</v>
      </c>
      <c r="AE37" s="657"/>
      <c r="AF37" s="657"/>
      <c r="AG37" s="657"/>
      <c r="AH37" s="657"/>
      <c r="AI37" s="657"/>
      <c r="AJ37" s="657"/>
      <c r="AK37" s="657"/>
      <c r="AL37" s="632" t="s">
        <v>129</v>
      </c>
      <c r="AM37" s="633"/>
      <c r="AN37" s="633"/>
      <c r="AO37" s="658"/>
      <c r="AQ37" s="669" t="s">
        <v>329</v>
      </c>
      <c r="AR37" s="670"/>
      <c r="AS37" s="670"/>
      <c r="AT37" s="670"/>
      <c r="AU37" s="670"/>
      <c r="AV37" s="670"/>
      <c r="AW37" s="670"/>
      <c r="AX37" s="670"/>
      <c r="AY37" s="671"/>
      <c r="AZ37" s="629">
        <v>7791147</v>
      </c>
      <c r="BA37" s="630"/>
      <c r="BB37" s="630"/>
      <c r="BC37" s="630"/>
      <c r="BD37" s="640"/>
      <c r="BE37" s="640"/>
      <c r="BF37" s="672"/>
      <c r="BG37" s="663" t="s">
        <v>330</v>
      </c>
      <c r="BH37" s="664"/>
      <c r="BI37" s="664"/>
      <c r="BJ37" s="664"/>
      <c r="BK37" s="664"/>
      <c r="BL37" s="664"/>
      <c r="BM37" s="664"/>
      <c r="BN37" s="664"/>
      <c r="BO37" s="664"/>
      <c r="BP37" s="664"/>
      <c r="BQ37" s="664"/>
      <c r="BR37" s="664"/>
      <c r="BS37" s="664"/>
      <c r="BT37" s="664"/>
      <c r="BU37" s="665"/>
      <c r="BV37" s="629">
        <v>2643441</v>
      </c>
      <c r="BW37" s="630"/>
      <c r="BX37" s="630"/>
      <c r="BY37" s="630"/>
      <c r="BZ37" s="630"/>
      <c r="CA37" s="630"/>
      <c r="CB37" s="673"/>
      <c r="CD37" s="663" t="s">
        <v>331</v>
      </c>
      <c r="CE37" s="664"/>
      <c r="CF37" s="664"/>
      <c r="CG37" s="664"/>
      <c r="CH37" s="664"/>
      <c r="CI37" s="664"/>
      <c r="CJ37" s="664"/>
      <c r="CK37" s="664"/>
      <c r="CL37" s="664"/>
      <c r="CM37" s="664"/>
      <c r="CN37" s="664"/>
      <c r="CO37" s="664"/>
      <c r="CP37" s="664"/>
      <c r="CQ37" s="665"/>
      <c r="CR37" s="629">
        <v>75262</v>
      </c>
      <c r="CS37" s="640"/>
      <c r="CT37" s="640"/>
      <c r="CU37" s="640"/>
      <c r="CV37" s="640"/>
      <c r="CW37" s="640"/>
      <c r="CX37" s="640"/>
      <c r="CY37" s="641"/>
      <c r="CZ37" s="632">
        <v>0</v>
      </c>
      <c r="DA37" s="642"/>
      <c r="DB37" s="642"/>
      <c r="DC37" s="643"/>
      <c r="DD37" s="635">
        <v>75262</v>
      </c>
      <c r="DE37" s="640"/>
      <c r="DF37" s="640"/>
      <c r="DG37" s="640"/>
      <c r="DH37" s="640"/>
      <c r="DI37" s="640"/>
      <c r="DJ37" s="640"/>
      <c r="DK37" s="641"/>
      <c r="DL37" s="635">
        <v>75262</v>
      </c>
      <c r="DM37" s="640"/>
      <c r="DN37" s="640"/>
      <c r="DO37" s="640"/>
      <c r="DP37" s="640"/>
      <c r="DQ37" s="640"/>
      <c r="DR37" s="640"/>
      <c r="DS37" s="640"/>
      <c r="DT37" s="640"/>
      <c r="DU37" s="640"/>
      <c r="DV37" s="641"/>
      <c r="DW37" s="632">
        <v>0.1</v>
      </c>
      <c r="DX37" s="642"/>
      <c r="DY37" s="642"/>
      <c r="DZ37" s="642"/>
      <c r="EA37" s="642"/>
      <c r="EB37" s="642"/>
      <c r="EC37" s="674"/>
    </row>
    <row r="38" spans="2:133" ht="11.25" customHeight="1" x14ac:dyDescent="0.15">
      <c r="B38" s="626" t="s">
        <v>332</v>
      </c>
      <c r="C38" s="627"/>
      <c r="D38" s="627"/>
      <c r="E38" s="627"/>
      <c r="F38" s="627"/>
      <c r="G38" s="627"/>
      <c r="H38" s="627"/>
      <c r="I38" s="627"/>
      <c r="J38" s="627"/>
      <c r="K38" s="627"/>
      <c r="L38" s="627"/>
      <c r="M38" s="627"/>
      <c r="N38" s="627"/>
      <c r="O38" s="627"/>
      <c r="P38" s="627"/>
      <c r="Q38" s="628"/>
      <c r="R38" s="629">
        <v>1822694</v>
      </c>
      <c r="S38" s="630"/>
      <c r="T38" s="630"/>
      <c r="U38" s="630"/>
      <c r="V38" s="630"/>
      <c r="W38" s="630"/>
      <c r="X38" s="630"/>
      <c r="Y38" s="631"/>
      <c r="Z38" s="656">
        <v>1</v>
      </c>
      <c r="AA38" s="656"/>
      <c r="AB38" s="656"/>
      <c r="AC38" s="656"/>
      <c r="AD38" s="657" t="s">
        <v>129</v>
      </c>
      <c r="AE38" s="657"/>
      <c r="AF38" s="657"/>
      <c r="AG38" s="657"/>
      <c r="AH38" s="657"/>
      <c r="AI38" s="657"/>
      <c r="AJ38" s="657"/>
      <c r="AK38" s="657"/>
      <c r="AL38" s="632" t="s">
        <v>129</v>
      </c>
      <c r="AM38" s="633"/>
      <c r="AN38" s="633"/>
      <c r="AO38" s="658"/>
      <c r="AQ38" s="669" t="s">
        <v>333</v>
      </c>
      <c r="AR38" s="670"/>
      <c r="AS38" s="670"/>
      <c r="AT38" s="670"/>
      <c r="AU38" s="670"/>
      <c r="AV38" s="670"/>
      <c r="AW38" s="670"/>
      <c r="AX38" s="670"/>
      <c r="AY38" s="671"/>
      <c r="AZ38" s="629">
        <v>635082</v>
      </c>
      <c r="BA38" s="630"/>
      <c r="BB38" s="630"/>
      <c r="BC38" s="630"/>
      <c r="BD38" s="640"/>
      <c r="BE38" s="640"/>
      <c r="BF38" s="672"/>
      <c r="BG38" s="663" t="s">
        <v>334</v>
      </c>
      <c r="BH38" s="664"/>
      <c r="BI38" s="664"/>
      <c r="BJ38" s="664"/>
      <c r="BK38" s="664"/>
      <c r="BL38" s="664"/>
      <c r="BM38" s="664"/>
      <c r="BN38" s="664"/>
      <c r="BO38" s="664"/>
      <c r="BP38" s="664"/>
      <c r="BQ38" s="664"/>
      <c r="BR38" s="664"/>
      <c r="BS38" s="664"/>
      <c r="BT38" s="664"/>
      <c r="BU38" s="665"/>
      <c r="BV38" s="629">
        <v>51019</v>
      </c>
      <c r="BW38" s="630"/>
      <c r="BX38" s="630"/>
      <c r="BY38" s="630"/>
      <c r="BZ38" s="630"/>
      <c r="CA38" s="630"/>
      <c r="CB38" s="673"/>
      <c r="CD38" s="663" t="s">
        <v>335</v>
      </c>
      <c r="CE38" s="664"/>
      <c r="CF38" s="664"/>
      <c r="CG38" s="664"/>
      <c r="CH38" s="664"/>
      <c r="CI38" s="664"/>
      <c r="CJ38" s="664"/>
      <c r="CK38" s="664"/>
      <c r="CL38" s="664"/>
      <c r="CM38" s="664"/>
      <c r="CN38" s="664"/>
      <c r="CO38" s="664"/>
      <c r="CP38" s="664"/>
      <c r="CQ38" s="665"/>
      <c r="CR38" s="629">
        <v>15818410</v>
      </c>
      <c r="CS38" s="630"/>
      <c r="CT38" s="630"/>
      <c r="CU38" s="630"/>
      <c r="CV38" s="630"/>
      <c r="CW38" s="630"/>
      <c r="CX38" s="630"/>
      <c r="CY38" s="631"/>
      <c r="CZ38" s="632">
        <v>9.3000000000000007</v>
      </c>
      <c r="DA38" s="642"/>
      <c r="DB38" s="642"/>
      <c r="DC38" s="643"/>
      <c r="DD38" s="635">
        <v>12723019</v>
      </c>
      <c r="DE38" s="630"/>
      <c r="DF38" s="630"/>
      <c r="DG38" s="630"/>
      <c r="DH38" s="630"/>
      <c r="DI38" s="630"/>
      <c r="DJ38" s="630"/>
      <c r="DK38" s="631"/>
      <c r="DL38" s="635">
        <v>11782817</v>
      </c>
      <c r="DM38" s="630"/>
      <c r="DN38" s="630"/>
      <c r="DO38" s="630"/>
      <c r="DP38" s="630"/>
      <c r="DQ38" s="630"/>
      <c r="DR38" s="630"/>
      <c r="DS38" s="630"/>
      <c r="DT38" s="630"/>
      <c r="DU38" s="630"/>
      <c r="DV38" s="631"/>
      <c r="DW38" s="632">
        <v>13.3</v>
      </c>
      <c r="DX38" s="642"/>
      <c r="DY38" s="642"/>
      <c r="DZ38" s="642"/>
      <c r="EA38" s="642"/>
      <c r="EB38" s="642"/>
      <c r="EC38" s="674"/>
    </row>
    <row r="39" spans="2:133" ht="11.25" customHeight="1" x14ac:dyDescent="0.15">
      <c r="B39" s="626" t="s">
        <v>336</v>
      </c>
      <c r="C39" s="627"/>
      <c r="D39" s="627"/>
      <c r="E39" s="627"/>
      <c r="F39" s="627"/>
      <c r="G39" s="627"/>
      <c r="H39" s="627"/>
      <c r="I39" s="627"/>
      <c r="J39" s="627"/>
      <c r="K39" s="627"/>
      <c r="L39" s="627"/>
      <c r="M39" s="627"/>
      <c r="N39" s="627"/>
      <c r="O39" s="627"/>
      <c r="P39" s="627"/>
      <c r="Q39" s="628"/>
      <c r="R39" s="629">
        <v>2201840</v>
      </c>
      <c r="S39" s="630"/>
      <c r="T39" s="630"/>
      <c r="U39" s="630"/>
      <c r="V39" s="630"/>
      <c r="W39" s="630"/>
      <c r="X39" s="630"/>
      <c r="Y39" s="631"/>
      <c r="Z39" s="656">
        <v>1.3</v>
      </c>
      <c r="AA39" s="656"/>
      <c r="AB39" s="656"/>
      <c r="AC39" s="656"/>
      <c r="AD39" s="657">
        <v>184265</v>
      </c>
      <c r="AE39" s="657"/>
      <c r="AF39" s="657"/>
      <c r="AG39" s="657"/>
      <c r="AH39" s="657"/>
      <c r="AI39" s="657"/>
      <c r="AJ39" s="657"/>
      <c r="AK39" s="657"/>
      <c r="AL39" s="632">
        <v>0.2</v>
      </c>
      <c r="AM39" s="633"/>
      <c r="AN39" s="633"/>
      <c r="AO39" s="658"/>
      <c r="AQ39" s="669" t="s">
        <v>337</v>
      </c>
      <c r="AR39" s="670"/>
      <c r="AS39" s="670"/>
      <c r="AT39" s="670"/>
      <c r="AU39" s="670"/>
      <c r="AV39" s="670"/>
      <c r="AW39" s="670"/>
      <c r="AX39" s="670"/>
      <c r="AY39" s="671"/>
      <c r="AZ39" s="629">
        <v>33497</v>
      </c>
      <c r="BA39" s="630"/>
      <c r="BB39" s="630"/>
      <c r="BC39" s="630"/>
      <c r="BD39" s="640"/>
      <c r="BE39" s="640"/>
      <c r="BF39" s="672"/>
      <c r="BG39" s="663" t="s">
        <v>338</v>
      </c>
      <c r="BH39" s="664"/>
      <c r="BI39" s="664"/>
      <c r="BJ39" s="664"/>
      <c r="BK39" s="664"/>
      <c r="BL39" s="664"/>
      <c r="BM39" s="664"/>
      <c r="BN39" s="664"/>
      <c r="BO39" s="664"/>
      <c r="BP39" s="664"/>
      <c r="BQ39" s="664"/>
      <c r="BR39" s="664"/>
      <c r="BS39" s="664"/>
      <c r="BT39" s="664"/>
      <c r="BU39" s="665"/>
      <c r="BV39" s="629">
        <v>77917</v>
      </c>
      <c r="BW39" s="630"/>
      <c r="BX39" s="630"/>
      <c r="BY39" s="630"/>
      <c r="BZ39" s="630"/>
      <c r="CA39" s="630"/>
      <c r="CB39" s="673"/>
      <c r="CD39" s="663" t="s">
        <v>339</v>
      </c>
      <c r="CE39" s="664"/>
      <c r="CF39" s="664"/>
      <c r="CG39" s="664"/>
      <c r="CH39" s="664"/>
      <c r="CI39" s="664"/>
      <c r="CJ39" s="664"/>
      <c r="CK39" s="664"/>
      <c r="CL39" s="664"/>
      <c r="CM39" s="664"/>
      <c r="CN39" s="664"/>
      <c r="CO39" s="664"/>
      <c r="CP39" s="664"/>
      <c r="CQ39" s="665"/>
      <c r="CR39" s="629">
        <v>6340979</v>
      </c>
      <c r="CS39" s="640"/>
      <c r="CT39" s="640"/>
      <c r="CU39" s="640"/>
      <c r="CV39" s="640"/>
      <c r="CW39" s="640"/>
      <c r="CX39" s="640"/>
      <c r="CY39" s="641"/>
      <c r="CZ39" s="632">
        <v>3.7</v>
      </c>
      <c r="DA39" s="642"/>
      <c r="DB39" s="642"/>
      <c r="DC39" s="643"/>
      <c r="DD39" s="635">
        <v>6101544</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74"/>
    </row>
    <row r="40" spans="2:133" ht="11.25" customHeight="1" x14ac:dyDescent="0.15">
      <c r="B40" s="626" t="s">
        <v>340</v>
      </c>
      <c r="C40" s="627"/>
      <c r="D40" s="627"/>
      <c r="E40" s="627"/>
      <c r="F40" s="627"/>
      <c r="G40" s="627"/>
      <c r="H40" s="627"/>
      <c r="I40" s="627"/>
      <c r="J40" s="627"/>
      <c r="K40" s="627"/>
      <c r="L40" s="627"/>
      <c r="M40" s="627"/>
      <c r="N40" s="627"/>
      <c r="O40" s="627"/>
      <c r="P40" s="627"/>
      <c r="Q40" s="628"/>
      <c r="R40" s="629">
        <v>22268900</v>
      </c>
      <c r="S40" s="630"/>
      <c r="T40" s="630"/>
      <c r="U40" s="630"/>
      <c r="V40" s="630"/>
      <c r="W40" s="630"/>
      <c r="X40" s="630"/>
      <c r="Y40" s="631"/>
      <c r="Z40" s="656">
        <v>12.7</v>
      </c>
      <c r="AA40" s="656"/>
      <c r="AB40" s="656"/>
      <c r="AC40" s="656"/>
      <c r="AD40" s="657" t="s">
        <v>129</v>
      </c>
      <c r="AE40" s="657"/>
      <c r="AF40" s="657"/>
      <c r="AG40" s="657"/>
      <c r="AH40" s="657"/>
      <c r="AI40" s="657"/>
      <c r="AJ40" s="657"/>
      <c r="AK40" s="657"/>
      <c r="AL40" s="632" t="s">
        <v>129</v>
      </c>
      <c r="AM40" s="633"/>
      <c r="AN40" s="633"/>
      <c r="AO40" s="658"/>
      <c r="AQ40" s="669" t="s">
        <v>341</v>
      </c>
      <c r="AR40" s="670"/>
      <c r="AS40" s="670"/>
      <c r="AT40" s="670"/>
      <c r="AU40" s="670"/>
      <c r="AV40" s="670"/>
      <c r="AW40" s="670"/>
      <c r="AX40" s="670"/>
      <c r="AY40" s="671"/>
      <c r="AZ40" s="629">
        <v>2355</v>
      </c>
      <c r="BA40" s="630"/>
      <c r="BB40" s="630"/>
      <c r="BC40" s="630"/>
      <c r="BD40" s="640"/>
      <c r="BE40" s="640"/>
      <c r="BF40" s="672"/>
      <c r="BG40" s="675" t="s">
        <v>342</v>
      </c>
      <c r="BH40" s="676"/>
      <c r="BI40" s="676"/>
      <c r="BJ40" s="676"/>
      <c r="BK40" s="676"/>
      <c r="BL40" s="364"/>
      <c r="BM40" s="664" t="s">
        <v>343</v>
      </c>
      <c r="BN40" s="664"/>
      <c r="BO40" s="664"/>
      <c r="BP40" s="664"/>
      <c r="BQ40" s="664"/>
      <c r="BR40" s="664"/>
      <c r="BS40" s="664"/>
      <c r="BT40" s="664"/>
      <c r="BU40" s="665"/>
      <c r="BV40" s="629">
        <v>85</v>
      </c>
      <c r="BW40" s="630"/>
      <c r="BX40" s="630"/>
      <c r="BY40" s="630"/>
      <c r="BZ40" s="630"/>
      <c r="CA40" s="630"/>
      <c r="CB40" s="673"/>
      <c r="CD40" s="663" t="s">
        <v>344</v>
      </c>
      <c r="CE40" s="664"/>
      <c r="CF40" s="664"/>
      <c r="CG40" s="664"/>
      <c r="CH40" s="664"/>
      <c r="CI40" s="664"/>
      <c r="CJ40" s="664"/>
      <c r="CK40" s="664"/>
      <c r="CL40" s="664"/>
      <c r="CM40" s="664"/>
      <c r="CN40" s="664"/>
      <c r="CO40" s="664"/>
      <c r="CP40" s="664"/>
      <c r="CQ40" s="665"/>
      <c r="CR40" s="629">
        <v>1359753</v>
      </c>
      <c r="CS40" s="630"/>
      <c r="CT40" s="630"/>
      <c r="CU40" s="630"/>
      <c r="CV40" s="630"/>
      <c r="CW40" s="630"/>
      <c r="CX40" s="630"/>
      <c r="CY40" s="631"/>
      <c r="CZ40" s="632">
        <v>0.8</v>
      </c>
      <c r="DA40" s="642"/>
      <c r="DB40" s="642"/>
      <c r="DC40" s="643"/>
      <c r="DD40" s="635">
        <v>60</v>
      </c>
      <c r="DE40" s="630"/>
      <c r="DF40" s="630"/>
      <c r="DG40" s="630"/>
      <c r="DH40" s="630"/>
      <c r="DI40" s="630"/>
      <c r="DJ40" s="630"/>
      <c r="DK40" s="631"/>
      <c r="DL40" s="635">
        <v>60</v>
      </c>
      <c r="DM40" s="630"/>
      <c r="DN40" s="630"/>
      <c r="DO40" s="630"/>
      <c r="DP40" s="630"/>
      <c r="DQ40" s="630"/>
      <c r="DR40" s="630"/>
      <c r="DS40" s="630"/>
      <c r="DT40" s="630"/>
      <c r="DU40" s="630"/>
      <c r="DV40" s="631"/>
      <c r="DW40" s="632">
        <v>0</v>
      </c>
      <c r="DX40" s="642"/>
      <c r="DY40" s="642"/>
      <c r="DZ40" s="642"/>
      <c r="EA40" s="642"/>
      <c r="EB40" s="642"/>
      <c r="EC40" s="674"/>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69" t="s">
        <v>346</v>
      </c>
      <c r="AR41" s="670"/>
      <c r="AS41" s="670"/>
      <c r="AT41" s="670"/>
      <c r="AU41" s="670"/>
      <c r="AV41" s="670"/>
      <c r="AW41" s="670"/>
      <c r="AX41" s="670"/>
      <c r="AY41" s="671"/>
      <c r="AZ41" s="629">
        <v>3659971</v>
      </c>
      <c r="BA41" s="630"/>
      <c r="BB41" s="630"/>
      <c r="BC41" s="630"/>
      <c r="BD41" s="640"/>
      <c r="BE41" s="640"/>
      <c r="BF41" s="672"/>
      <c r="BG41" s="675"/>
      <c r="BH41" s="676"/>
      <c r="BI41" s="676"/>
      <c r="BJ41" s="676"/>
      <c r="BK41" s="676"/>
      <c r="BL41" s="364"/>
      <c r="BM41" s="664" t="s">
        <v>347</v>
      </c>
      <c r="BN41" s="664"/>
      <c r="BO41" s="664"/>
      <c r="BP41" s="664"/>
      <c r="BQ41" s="664"/>
      <c r="BR41" s="664"/>
      <c r="BS41" s="664"/>
      <c r="BT41" s="664"/>
      <c r="BU41" s="665"/>
      <c r="BV41" s="629" t="s">
        <v>129</v>
      </c>
      <c r="BW41" s="630"/>
      <c r="BX41" s="630"/>
      <c r="BY41" s="630"/>
      <c r="BZ41" s="630"/>
      <c r="CA41" s="630"/>
      <c r="CB41" s="673"/>
      <c r="CD41" s="663" t="s">
        <v>348</v>
      </c>
      <c r="CE41" s="664"/>
      <c r="CF41" s="664"/>
      <c r="CG41" s="664"/>
      <c r="CH41" s="664"/>
      <c r="CI41" s="664"/>
      <c r="CJ41" s="664"/>
      <c r="CK41" s="664"/>
      <c r="CL41" s="664"/>
      <c r="CM41" s="664"/>
      <c r="CN41" s="664"/>
      <c r="CO41" s="664"/>
      <c r="CP41" s="664"/>
      <c r="CQ41" s="665"/>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6" t="s">
        <v>350</v>
      </c>
      <c r="AR42" s="667"/>
      <c r="AS42" s="667"/>
      <c r="AT42" s="667"/>
      <c r="AU42" s="667"/>
      <c r="AV42" s="667"/>
      <c r="AW42" s="667"/>
      <c r="AX42" s="667"/>
      <c r="AY42" s="668"/>
      <c r="AZ42" s="609">
        <v>11930597</v>
      </c>
      <c r="BA42" s="644"/>
      <c r="BB42" s="644"/>
      <c r="BC42" s="644"/>
      <c r="BD42" s="610"/>
      <c r="BE42" s="610"/>
      <c r="BF42" s="659"/>
      <c r="BG42" s="677"/>
      <c r="BH42" s="678"/>
      <c r="BI42" s="678"/>
      <c r="BJ42" s="678"/>
      <c r="BK42" s="678"/>
      <c r="BL42" s="365"/>
      <c r="BM42" s="660" t="s">
        <v>351</v>
      </c>
      <c r="BN42" s="660"/>
      <c r="BO42" s="660"/>
      <c r="BP42" s="660"/>
      <c r="BQ42" s="660"/>
      <c r="BR42" s="660"/>
      <c r="BS42" s="660"/>
      <c r="BT42" s="660"/>
      <c r="BU42" s="661"/>
      <c r="BV42" s="609">
        <v>360</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19139882</v>
      </c>
      <c r="CS42" s="640"/>
      <c r="CT42" s="640"/>
      <c r="CU42" s="640"/>
      <c r="CV42" s="640"/>
      <c r="CW42" s="640"/>
      <c r="CX42" s="640"/>
      <c r="CY42" s="641"/>
      <c r="CZ42" s="632">
        <v>11.3</v>
      </c>
      <c r="DA42" s="642"/>
      <c r="DB42" s="642"/>
      <c r="DC42" s="643"/>
      <c r="DD42" s="635">
        <v>1215665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353</v>
      </c>
      <c r="C43" s="627"/>
      <c r="D43" s="627"/>
      <c r="E43" s="627"/>
      <c r="F43" s="627"/>
      <c r="G43" s="627"/>
      <c r="H43" s="627"/>
      <c r="I43" s="627"/>
      <c r="J43" s="627"/>
      <c r="K43" s="627"/>
      <c r="L43" s="627"/>
      <c r="M43" s="627"/>
      <c r="N43" s="627"/>
      <c r="O43" s="627"/>
      <c r="P43" s="627"/>
      <c r="Q43" s="628"/>
      <c r="R43" s="629">
        <v>7969300</v>
      </c>
      <c r="S43" s="630"/>
      <c r="T43" s="630"/>
      <c r="U43" s="630"/>
      <c r="V43" s="630"/>
      <c r="W43" s="630"/>
      <c r="X43" s="630"/>
      <c r="Y43" s="631"/>
      <c r="Z43" s="656">
        <v>4.5</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249419</v>
      </c>
      <c r="CS43" s="640"/>
      <c r="CT43" s="640"/>
      <c r="CU43" s="640"/>
      <c r="CV43" s="640"/>
      <c r="CW43" s="640"/>
      <c r="CX43" s="640"/>
      <c r="CY43" s="641"/>
      <c r="CZ43" s="632">
        <v>0.1</v>
      </c>
      <c r="DA43" s="642"/>
      <c r="DB43" s="642"/>
      <c r="DC43" s="643"/>
      <c r="DD43" s="635">
        <v>218850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355</v>
      </c>
      <c r="C44" s="607"/>
      <c r="D44" s="607"/>
      <c r="E44" s="607"/>
      <c r="F44" s="607"/>
      <c r="G44" s="607"/>
      <c r="H44" s="607"/>
      <c r="I44" s="607"/>
      <c r="J44" s="607"/>
      <c r="K44" s="607"/>
      <c r="L44" s="607"/>
      <c r="M44" s="607"/>
      <c r="N44" s="607"/>
      <c r="O44" s="607"/>
      <c r="P44" s="607"/>
      <c r="Q44" s="608"/>
      <c r="R44" s="609">
        <v>175561963</v>
      </c>
      <c r="S44" s="644"/>
      <c r="T44" s="644"/>
      <c r="U44" s="644"/>
      <c r="V44" s="644"/>
      <c r="W44" s="644"/>
      <c r="X44" s="644"/>
      <c r="Y44" s="645"/>
      <c r="Z44" s="646">
        <v>100</v>
      </c>
      <c r="AA44" s="646"/>
      <c r="AB44" s="646"/>
      <c r="AC44" s="646"/>
      <c r="AD44" s="647">
        <v>80828165</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18748338</v>
      </c>
      <c r="CS44" s="630"/>
      <c r="CT44" s="630"/>
      <c r="CU44" s="630"/>
      <c r="CV44" s="630"/>
      <c r="CW44" s="630"/>
      <c r="CX44" s="630"/>
      <c r="CY44" s="631"/>
      <c r="CZ44" s="632">
        <v>11.1</v>
      </c>
      <c r="DA44" s="633"/>
      <c r="DB44" s="633"/>
      <c r="DC44" s="634"/>
      <c r="DD44" s="635">
        <v>1198687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357</v>
      </c>
      <c r="CG45" s="627"/>
      <c r="CH45" s="627"/>
      <c r="CI45" s="627"/>
      <c r="CJ45" s="627"/>
      <c r="CK45" s="627"/>
      <c r="CL45" s="627"/>
      <c r="CM45" s="627"/>
      <c r="CN45" s="627"/>
      <c r="CO45" s="627"/>
      <c r="CP45" s="627"/>
      <c r="CQ45" s="628"/>
      <c r="CR45" s="629">
        <v>9442038</v>
      </c>
      <c r="CS45" s="640"/>
      <c r="CT45" s="640"/>
      <c r="CU45" s="640"/>
      <c r="CV45" s="640"/>
      <c r="CW45" s="640"/>
      <c r="CX45" s="640"/>
      <c r="CY45" s="641"/>
      <c r="CZ45" s="632">
        <v>5.6</v>
      </c>
      <c r="DA45" s="642"/>
      <c r="DB45" s="642"/>
      <c r="DC45" s="643"/>
      <c r="DD45" s="635">
        <v>441323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359</v>
      </c>
      <c r="CG46" s="627"/>
      <c r="CH46" s="627"/>
      <c r="CI46" s="627"/>
      <c r="CJ46" s="627"/>
      <c r="CK46" s="627"/>
      <c r="CL46" s="627"/>
      <c r="CM46" s="627"/>
      <c r="CN46" s="627"/>
      <c r="CO46" s="627"/>
      <c r="CP46" s="627"/>
      <c r="CQ46" s="628"/>
      <c r="CR46" s="629">
        <v>9043525</v>
      </c>
      <c r="CS46" s="630"/>
      <c r="CT46" s="630"/>
      <c r="CU46" s="630"/>
      <c r="CV46" s="630"/>
      <c r="CW46" s="630"/>
      <c r="CX46" s="630"/>
      <c r="CY46" s="631"/>
      <c r="CZ46" s="632">
        <v>5.3</v>
      </c>
      <c r="DA46" s="633"/>
      <c r="DB46" s="633"/>
      <c r="DC46" s="634"/>
      <c r="DD46" s="635">
        <v>734984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v>391544</v>
      </c>
      <c r="CS47" s="640"/>
      <c r="CT47" s="640"/>
      <c r="CU47" s="640"/>
      <c r="CV47" s="640"/>
      <c r="CW47" s="640"/>
      <c r="CX47" s="640"/>
      <c r="CY47" s="641"/>
      <c r="CZ47" s="632">
        <v>0.2</v>
      </c>
      <c r="DA47" s="642"/>
      <c r="DB47" s="642"/>
      <c r="DC47" s="643"/>
      <c r="DD47" s="635">
        <v>16978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364</v>
      </c>
      <c r="CE49" s="607"/>
      <c r="CF49" s="607"/>
      <c r="CG49" s="607"/>
      <c r="CH49" s="607"/>
      <c r="CI49" s="607"/>
      <c r="CJ49" s="607"/>
      <c r="CK49" s="607"/>
      <c r="CL49" s="607"/>
      <c r="CM49" s="607"/>
      <c r="CN49" s="607"/>
      <c r="CO49" s="607"/>
      <c r="CP49" s="607"/>
      <c r="CQ49" s="608"/>
      <c r="CR49" s="609">
        <v>169535769</v>
      </c>
      <c r="CS49" s="610"/>
      <c r="CT49" s="610"/>
      <c r="CU49" s="610"/>
      <c r="CV49" s="610"/>
      <c r="CW49" s="610"/>
      <c r="CX49" s="610"/>
      <c r="CY49" s="611"/>
      <c r="CZ49" s="612">
        <v>100</v>
      </c>
      <c r="DA49" s="613"/>
      <c r="DB49" s="613"/>
      <c r="DC49" s="614"/>
      <c r="DD49" s="615">
        <v>96235446</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365</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366</v>
      </c>
      <c r="DK2" s="1120"/>
      <c r="DL2" s="1120"/>
      <c r="DM2" s="1120"/>
      <c r="DN2" s="1120"/>
      <c r="DO2" s="1121"/>
      <c r="DP2" s="224"/>
      <c r="DQ2" s="1119" t="s">
        <v>367</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22"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28"/>
      <c r="BA5" s="228"/>
      <c r="BB5" s="228"/>
      <c r="BC5" s="228"/>
      <c r="BD5" s="228"/>
      <c r="BE5" s="229"/>
      <c r="BF5" s="229"/>
      <c r="BG5" s="229"/>
      <c r="BH5" s="229"/>
      <c r="BI5" s="229"/>
      <c r="BJ5" s="229"/>
      <c r="BK5" s="229"/>
      <c r="BL5" s="229"/>
      <c r="BM5" s="229"/>
      <c r="BN5" s="229"/>
      <c r="BO5" s="229"/>
      <c r="BP5" s="229"/>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12" t="s">
        <v>384</v>
      </c>
      <c r="DH5" s="1113"/>
      <c r="DI5" s="1113"/>
      <c r="DJ5" s="1113"/>
      <c r="DK5" s="1114"/>
      <c r="DL5" s="1112" t="s">
        <v>385</v>
      </c>
      <c r="DM5" s="1113"/>
      <c r="DN5" s="1113"/>
      <c r="DO5" s="1113"/>
      <c r="DP5" s="1114"/>
      <c r="DQ5" s="1030" t="s">
        <v>386</v>
      </c>
      <c r="DR5" s="1031"/>
      <c r="DS5" s="1031"/>
      <c r="DT5" s="1031"/>
      <c r="DU5" s="1032"/>
      <c r="DV5" s="1030" t="s">
        <v>377</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3"/>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5"/>
      <c r="DH6" s="1116"/>
      <c r="DI6" s="1116"/>
      <c r="DJ6" s="1116"/>
      <c r="DK6" s="1117"/>
      <c r="DL6" s="1115"/>
      <c r="DM6" s="1116"/>
      <c r="DN6" s="1116"/>
      <c r="DO6" s="1116"/>
      <c r="DP6" s="1117"/>
      <c r="DQ6" s="1033"/>
      <c r="DR6" s="1034"/>
      <c r="DS6" s="1034"/>
      <c r="DT6" s="1034"/>
      <c r="DU6" s="1035"/>
      <c r="DV6" s="1033"/>
      <c r="DW6" s="1034"/>
      <c r="DX6" s="1034"/>
      <c r="DY6" s="1034"/>
      <c r="DZ6" s="1045"/>
      <c r="EA6" s="230"/>
    </row>
    <row r="7" spans="1:131" s="231" customFormat="1" ht="26.25" customHeight="1" thickTop="1" x14ac:dyDescent="0.15">
      <c r="A7" s="232">
        <v>1</v>
      </c>
      <c r="B7" s="1076" t="s">
        <v>387</v>
      </c>
      <c r="C7" s="1077"/>
      <c r="D7" s="1077"/>
      <c r="E7" s="1077"/>
      <c r="F7" s="1077"/>
      <c r="G7" s="1077"/>
      <c r="H7" s="1077"/>
      <c r="I7" s="1077"/>
      <c r="J7" s="1077"/>
      <c r="K7" s="1077"/>
      <c r="L7" s="1077"/>
      <c r="M7" s="1077"/>
      <c r="N7" s="1077"/>
      <c r="O7" s="1077"/>
      <c r="P7" s="1078"/>
      <c r="Q7" s="1130">
        <v>175839</v>
      </c>
      <c r="R7" s="1131"/>
      <c r="S7" s="1131"/>
      <c r="T7" s="1131"/>
      <c r="U7" s="1131"/>
      <c r="V7" s="1131">
        <v>169261</v>
      </c>
      <c r="W7" s="1131"/>
      <c r="X7" s="1131"/>
      <c r="Y7" s="1131"/>
      <c r="Z7" s="1131"/>
      <c r="AA7" s="1131">
        <f>Q7-V7</f>
        <v>6578</v>
      </c>
      <c r="AB7" s="1131"/>
      <c r="AC7" s="1131"/>
      <c r="AD7" s="1131"/>
      <c r="AE7" s="1132"/>
      <c r="AF7" s="1133">
        <v>3241</v>
      </c>
      <c r="AG7" s="1134"/>
      <c r="AH7" s="1134"/>
      <c r="AI7" s="1134"/>
      <c r="AJ7" s="1135"/>
      <c r="AK7" s="1136">
        <v>114</v>
      </c>
      <c r="AL7" s="1137"/>
      <c r="AM7" s="1137"/>
      <c r="AN7" s="1137"/>
      <c r="AO7" s="1137"/>
      <c r="AP7" s="1137">
        <v>192285</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619</v>
      </c>
      <c r="BT7" s="1128"/>
      <c r="BU7" s="1128"/>
      <c r="BV7" s="1128"/>
      <c r="BW7" s="1128"/>
      <c r="BX7" s="1128"/>
      <c r="BY7" s="1128"/>
      <c r="BZ7" s="1128"/>
      <c r="CA7" s="1128"/>
      <c r="CB7" s="1128"/>
      <c r="CC7" s="1128"/>
      <c r="CD7" s="1128"/>
      <c r="CE7" s="1128"/>
      <c r="CF7" s="1128"/>
      <c r="CG7" s="1140"/>
      <c r="CH7" s="1124">
        <v>43</v>
      </c>
      <c r="CI7" s="1125"/>
      <c r="CJ7" s="1125"/>
      <c r="CK7" s="1125"/>
      <c r="CL7" s="1126"/>
      <c r="CM7" s="1124">
        <v>473</v>
      </c>
      <c r="CN7" s="1125"/>
      <c r="CO7" s="1125"/>
      <c r="CP7" s="1125"/>
      <c r="CQ7" s="1126"/>
      <c r="CR7" s="1124">
        <v>11</v>
      </c>
      <c r="CS7" s="1125"/>
      <c r="CT7" s="1125"/>
      <c r="CU7" s="1125"/>
      <c r="CV7" s="1126"/>
      <c r="CW7" s="1124" t="s">
        <v>623</v>
      </c>
      <c r="CX7" s="1125"/>
      <c r="CY7" s="1125"/>
      <c r="CZ7" s="1125"/>
      <c r="DA7" s="1126"/>
      <c r="DB7" s="1124" t="s">
        <v>623</v>
      </c>
      <c r="DC7" s="1125"/>
      <c r="DD7" s="1125"/>
      <c r="DE7" s="1125"/>
      <c r="DF7" s="1126"/>
      <c r="DG7" s="1124" t="s">
        <v>623</v>
      </c>
      <c r="DH7" s="1125"/>
      <c r="DI7" s="1125"/>
      <c r="DJ7" s="1125"/>
      <c r="DK7" s="1126"/>
      <c r="DL7" s="1124" t="s">
        <v>623</v>
      </c>
      <c r="DM7" s="1125"/>
      <c r="DN7" s="1125"/>
      <c r="DO7" s="1125"/>
      <c r="DP7" s="1126"/>
      <c r="DQ7" s="1124" t="s">
        <v>623</v>
      </c>
      <c r="DR7" s="1125"/>
      <c r="DS7" s="1125"/>
      <c r="DT7" s="1125"/>
      <c r="DU7" s="1126"/>
      <c r="DV7" s="1127"/>
      <c r="DW7" s="1128"/>
      <c r="DX7" s="1128"/>
      <c r="DY7" s="1128"/>
      <c r="DZ7" s="1129"/>
      <c r="EA7" s="230"/>
    </row>
    <row r="8" spans="1:131" s="231" customFormat="1" ht="26.25" customHeight="1" x14ac:dyDescent="0.15">
      <c r="A8" s="234">
        <v>2</v>
      </c>
      <c r="B8" s="1059" t="s">
        <v>388</v>
      </c>
      <c r="C8" s="1060"/>
      <c r="D8" s="1060"/>
      <c r="E8" s="1060"/>
      <c r="F8" s="1060"/>
      <c r="G8" s="1060"/>
      <c r="H8" s="1060"/>
      <c r="I8" s="1060"/>
      <c r="J8" s="1060"/>
      <c r="K8" s="1060"/>
      <c r="L8" s="1060"/>
      <c r="M8" s="1060"/>
      <c r="N8" s="1060"/>
      <c r="O8" s="1060"/>
      <c r="P8" s="1061"/>
      <c r="Q8" s="1067">
        <v>13</v>
      </c>
      <c r="R8" s="1068"/>
      <c r="S8" s="1068"/>
      <c r="T8" s="1068"/>
      <c r="U8" s="1068"/>
      <c r="V8" s="1068">
        <v>3</v>
      </c>
      <c r="W8" s="1068"/>
      <c r="X8" s="1068"/>
      <c r="Y8" s="1068"/>
      <c r="Z8" s="1068"/>
      <c r="AA8" s="1068">
        <f t="shared" ref="AA8:AA12" si="0">Q8-V8</f>
        <v>10</v>
      </c>
      <c r="AB8" s="1068"/>
      <c r="AC8" s="1068"/>
      <c r="AD8" s="1068"/>
      <c r="AE8" s="1069"/>
      <c r="AF8" s="1064">
        <v>10</v>
      </c>
      <c r="AG8" s="1065"/>
      <c r="AH8" s="1065"/>
      <c r="AI8" s="1065"/>
      <c r="AJ8" s="1066"/>
      <c r="AK8" s="1108">
        <v>1</v>
      </c>
      <c r="AL8" s="1109"/>
      <c r="AM8" s="1109"/>
      <c r="AN8" s="1109"/>
      <c r="AO8" s="1109"/>
      <c r="AP8" s="1109">
        <v>0</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1" t="s">
        <v>620</v>
      </c>
      <c r="BT8" s="1022"/>
      <c r="BU8" s="1022"/>
      <c r="BV8" s="1022"/>
      <c r="BW8" s="1022"/>
      <c r="BX8" s="1022"/>
      <c r="BY8" s="1022"/>
      <c r="BZ8" s="1022"/>
      <c r="CA8" s="1022"/>
      <c r="CB8" s="1022"/>
      <c r="CC8" s="1022"/>
      <c r="CD8" s="1022"/>
      <c r="CE8" s="1022"/>
      <c r="CF8" s="1022"/>
      <c r="CG8" s="1043"/>
      <c r="CH8" s="1018">
        <v>20</v>
      </c>
      <c r="CI8" s="1019"/>
      <c r="CJ8" s="1019"/>
      <c r="CK8" s="1019"/>
      <c r="CL8" s="1020"/>
      <c r="CM8" s="1018">
        <v>177</v>
      </c>
      <c r="CN8" s="1019"/>
      <c r="CO8" s="1019"/>
      <c r="CP8" s="1019"/>
      <c r="CQ8" s="1020"/>
      <c r="CR8" s="1018">
        <v>10</v>
      </c>
      <c r="CS8" s="1019"/>
      <c r="CT8" s="1019"/>
      <c r="CU8" s="1019"/>
      <c r="CV8" s="1020"/>
      <c r="CW8" s="1018" t="s">
        <v>623</v>
      </c>
      <c r="CX8" s="1019"/>
      <c r="CY8" s="1019"/>
      <c r="CZ8" s="1019"/>
      <c r="DA8" s="1020"/>
      <c r="DB8" s="1018" t="s">
        <v>623</v>
      </c>
      <c r="DC8" s="1019"/>
      <c r="DD8" s="1019"/>
      <c r="DE8" s="1019"/>
      <c r="DF8" s="1020"/>
      <c r="DG8" s="1018" t="s">
        <v>623</v>
      </c>
      <c r="DH8" s="1019"/>
      <c r="DI8" s="1019"/>
      <c r="DJ8" s="1019"/>
      <c r="DK8" s="1020"/>
      <c r="DL8" s="1018" t="s">
        <v>623</v>
      </c>
      <c r="DM8" s="1019"/>
      <c r="DN8" s="1019"/>
      <c r="DO8" s="1019"/>
      <c r="DP8" s="1020"/>
      <c r="DQ8" s="1018" t="s">
        <v>623</v>
      </c>
      <c r="DR8" s="1019"/>
      <c r="DS8" s="1019"/>
      <c r="DT8" s="1019"/>
      <c r="DU8" s="1020"/>
      <c r="DV8" s="1021"/>
      <c r="DW8" s="1022"/>
      <c r="DX8" s="1022"/>
      <c r="DY8" s="1022"/>
      <c r="DZ8" s="1023"/>
      <c r="EA8" s="230"/>
    </row>
    <row r="9" spans="1:131" s="231" customFormat="1" ht="26.25" customHeight="1" x14ac:dyDescent="0.15">
      <c r="A9" s="234">
        <v>3</v>
      </c>
      <c r="B9" s="1059" t="s">
        <v>389</v>
      </c>
      <c r="C9" s="1060"/>
      <c r="D9" s="1060"/>
      <c r="E9" s="1060"/>
      <c r="F9" s="1060"/>
      <c r="G9" s="1060"/>
      <c r="H9" s="1060"/>
      <c r="I9" s="1060"/>
      <c r="J9" s="1060"/>
      <c r="K9" s="1060"/>
      <c r="L9" s="1060"/>
      <c r="M9" s="1060"/>
      <c r="N9" s="1060"/>
      <c r="O9" s="1060"/>
      <c r="P9" s="1061"/>
      <c r="Q9" s="1067">
        <v>4</v>
      </c>
      <c r="R9" s="1068"/>
      <c r="S9" s="1068"/>
      <c r="T9" s="1068"/>
      <c r="U9" s="1068"/>
      <c r="V9" s="1068">
        <v>40</v>
      </c>
      <c r="W9" s="1068"/>
      <c r="X9" s="1068"/>
      <c r="Y9" s="1068"/>
      <c r="Z9" s="1068"/>
      <c r="AA9" s="1068">
        <f t="shared" si="0"/>
        <v>-36</v>
      </c>
      <c r="AB9" s="1068"/>
      <c r="AC9" s="1068"/>
      <c r="AD9" s="1068"/>
      <c r="AE9" s="1069"/>
      <c r="AF9" s="1064">
        <v>-36</v>
      </c>
      <c r="AG9" s="1065"/>
      <c r="AH9" s="1065"/>
      <c r="AI9" s="1065"/>
      <c r="AJ9" s="1066"/>
      <c r="AK9" s="1108">
        <v>0</v>
      </c>
      <c r="AL9" s="1109"/>
      <c r="AM9" s="1109"/>
      <c r="AN9" s="1109"/>
      <c r="AO9" s="1109"/>
      <c r="AP9" s="1109">
        <v>0</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1" t="s">
        <v>621</v>
      </c>
      <c r="BT9" s="1022"/>
      <c r="BU9" s="1022"/>
      <c r="BV9" s="1022"/>
      <c r="BW9" s="1022"/>
      <c r="BX9" s="1022"/>
      <c r="BY9" s="1022"/>
      <c r="BZ9" s="1022"/>
      <c r="CA9" s="1022"/>
      <c r="CB9" s="1022"/>
      <c r="CC9" s="1022"/>
      <c r="CD9" s="1022"/>
      <c r="CE9" s="1022"/>
      <c r="CF9" s="1022"/>
      <c r="CG9" s="1043"/>
      <c r="CH9" s="1018">
        <v>3</v>
      </c>
      <c r="CI9" s="1019"/>
      <c r="CJ9" s="1019"/>
      <c r="CK9" s="1019"/>
      <c r="CL9" s="1020"/>
      <c r="CM9" s="1018">
        <v>140</v>
      </c>
      <c r="CN9" s="1019"/>
      <c r="CO9" s="1019"/>
      <c r="CP9" s="1019"/>
      <c r="CQ9" s="1020"/>
      <c r="CR9" s="1018">
        <v>35</v>
      </c>
      <c r="CS9" s="1019"/>
      <c r="CT9" s="1019"/>
      <c r="CU9" s="1019"/>
      <c r="CV9" s="1020"/>
      <c r="CW9" s="1018">
        <v>60</v>
      </c>
      <c r="CX9" s="1019"/>
      <c r="CY9" s="1019"/>
      <c r="CZ9" s="1019"/>
      <c r="DA9" s="1020"/>
      <c r="DB9" s="1018" t="s">
        <v>623</v>
      </c>
      <c r="DC9" s="1019"/>
      <c r="DD9" s="1019"/>
      <c r="DE9" s="1019"/>
      <c r="DF9" s="1020"/>
      <c r="DG9" s="1018" t="s">
        <v>623</v>
      </c>
      <c r="DH9" s="1019"/>
      <c r="DI9" s="1019"/>
      <c r="DJ9" s="1019"/>
      <c r="DK9" s="1020"/>
      <c r="DL9" s="1018" t="s">
        <v>623</v>
      </c>
      <c r="DM9" s="1019"/>
      <c r="DN9" s="1019"/>
      <c r="DO9" s="1019"/>
      <c r="DP9" s="1020"/>
      <c r="DQ9" s="1018" t="s">
        <v>623</v>
      </c>
      <c r="DR9" s="1019"/>
      <c r="DS9" s="1019"/>
      <c r="DT9" s="1019"/>
      <c r="DU9" s="1020"/>
      <c r="DV9" s="1021"/>
      <c r="DW9" s="1022"/>
      <c r="DX9" s="1022"/>
      <c r="DY9" s="1022"/>
      <c r="DZ9" s="1023"/>
      <c r="EA9" s="230"/>
    </row>
    <row r="10" spans="1:131" s="231" customFormat="1" ht="26.25" customHeight="1" x14ac:dyDescent="0.15">
      <c r="A10" s="234">
        <v>4</v>
      </c>
      <c r="B10" s="1059" t="s">
        <v>390</v>
      </c>
      <c r="C10" s="1060"/>
      <c r="D10" s="1060"/>
      <c r="E10" s="1060"/>
      <c r="F10" s="1060"/>
      <c r="G10" s="1060"/>
      <c r="H10" s="1060"/>
      <c r="I10" s="1060"/>
      <c r="J10" s="1060"/>
      <c r="K10" s="1060"/>
      <c r="L10" s="1060"/>
      <c r="M10" s="1060"/>
      <c r="N10" s="1060"/>
      <c r="O10" s="1060"/>
      <c r="P10" s="1061"/>
      <c r="Q10" s="1067">
        <v>17</v>
      </c>
      <c r="R10" s="1068"/>
      <c r="S10" s="1068"/>
      <c r="T10" s="1068"/>
      <c r="U10" s="1068"/>
      <c r="V10" s="1068">
        <v>615</v>
      </c>
      <c r="W10" s="1068"/>
      <c r="X10" s="1068"/>
      <c r="Y10" s="1068"/>
      <c r="Z10" s="1068"/>
      <c r="AA10" s="1068">
        <f t="shared" si="0"/>
        <v>-598</v>
      </c>
      <c r="AB10" s="1068"/>
      <c r="AC10" s="1068"/>
      <c r="AD10" s="1068"/>
      <c r="AE10" s="1069"/>
      <c r="AF10" s="1064">
        <v>-598</v>
      </c>
      <c r="AG10" s="1065"/>
      <c r="AH10" s="1065"/>
      <c r="AI10" s="1065"/>
      <c r="AJ10" s="1066"/>
      <c r="AK10" s="1108">
        <v>0</v>
      </c>
      <c r="AL10" s="1109"/>
      <c r="AM10" s="1109"/>
      <c r="AN10" s="1109"/>
      <c r="AO10" s="1109"/>
      <c r="AP10" s="1109">
        <v>1</v>
      </c>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1" t="s">
        <v>622</v>
      </c>
      <c r="BT10" s="1022"/>
      <c r="BU10" s="1022"/>
      <c r="BV10" s="1022"/>
      <c r="BW10" s="1022"/>
      <c r="BX10" s="1022"/>
      <c r="BY10" s="1022"/>
      <c r="BZ10" s="1022"/>
      <c r="CA10" s="1022"/>
      <c r="CB10" s="1022"/>
      <c r="CC10" s="1022"/>
      <c r="CD10" s="1022"/>
      <c r="CE10" s="1022"/>
      <c r="CF10" s="1022"/>
      <c r="CG10" s="1043"/>
      <c r="CH10" s="1018">
        <v>0</v>
      </c>
      <c r="CI10" s="1019"/>
      <c r="CJ10" s="1019"/>
      <c r="CK10" s="1019"/>
      <c r="CL10" s="1020"/>
      <c r="CM10" s="1018">
        <v>11</v>
      </c>
      <c r="CN10" s="1019"/>
      <c r="CO10" s="1019"/>
      <c r="CP10" s="1019"/>
      <c r="CQ10" s="1020"/>
      <c r="CR10" s="1018">
        <v>3</v>
      </c>
      <c r="CS10" s="1019"/>
      <c r="CT10" s="1019"/>
      <c r="CU10" s="1019"/>
      <c r="CV10" s="1020"/>
      <c r="CW10" s="1018" t="s">
        <v>623</v>
      </c>
      <c r="CX10" s="1019"/>
      <c r="CY10" s="1019"/>
      <c r="CZ10" s="1019"/>
      <c r="DA10" s="1020"/>
      <c r="DB10" s="1018" t="s">
        <v>623</v>
      </c>
      <c r="DC10" s="1019"/>
      <c r="DD10" s="1019"/>
      <c r="DE10" s="1019"/>
      <c r="DF10" s="1020"/>
      <c r="DG10" s="1018" t="s">
        <v>623</v>
      </c>
      <c r="DH10" s="1019"/>
      <c r="DI10" s="1019"/>
      <c r="DJ10" s="1019"/>
      <c r="DK10" s="1020"/>
      <c r="DL10" s="1018" t="s">
        <v>623</v>
      </c>
      <c r="DM10" s="1019"/>
      <c r="DN10" s="1019"/>
      <c r="DO10" s="1019"/>
      <c r="DP10" s="1020"/>
      <c r="DQ10" s="1018" t="s">
        <v>623</v>
      </c>
      <c r="DR10" s="1019"/>
      <c r="DS10" s="1019"/>
      <c r="DT10" s="1019"/>
      <c r="DU10" s="1020"/>
      <c r="DV10" s="1021"/>
      <c r="DW10" s="1022"/>
      <c r="DX10" s="1022"/>
      <c r="DY10" s="1022"/>
      <c r="DZ10" s="1023"/>
      <c r="EA10" s="230"/>
    </row>
    <row r="11" spans="1:131" s="231" customFormat="1" ht="26.25" customHeight="1" x14ac:dyDescent="0.15">
      <c r="A11" s="234">
        <v>5</v>
      </c>
      <c r="B11" s="1059" t="s">
        <v>391</v>
      </c>
      <c r="C11" s="1060"/>
      <c r="D11" s="1060"/>
      <c r="E11" s="1060"/>
      <c r="F11" s="1060"/>
      <c r="G11" s="1060"/>
      <c r="H11" s="1060"/>
      <c r="I11" s="1060"/>
      <c r="J11" s="1060"/>
      <c r="K11" s="1060"/>
      <c r="L11" s="1060"/>
      <c r="M11" s="1060"/>
      <c r="N11" s="1060"/>
      <c r="O11" s="1060"/>
      <c r="P11" s="1061"/>
      <c r="Q11" s="1067">
        <v>7</v>
      </c>
      <c r="R11" s="1068"/>
      <c r="S11" s="1068"/>
      <c r="T11" s="1068"/>
      <c r="U11" s="1068"/>
      <c r="V11" s="1068">
        <v>253</v>
      </c>
      <c r="W11" s="1068"/>
      <c r="X11" s="1068"/>
      <c r="Y11" s="1068"/>
      <c r="Z11" s="1068"/>
      <c r="AA11" s="1068">
        <f t="shared" si="0"/>
        <v>-246</v>
      </c>
      <c r="AB11" s="1068"/>
      <c r="AC11" s="1068"/>
      <c r="AD11" s="1068"/>
      <c r="AE11" s="1069"/>
      <c r="AF11" s="1064">
        <v>-246</v>
      </c>
      <c r="AG11" s="1065"/>
      <c r="AH11" s="1065"/>
      <c r="AI11" s="1065"/>
      <c r="AJ11" s="1066"/>
      <c r="AK11" s="1108">
        <v>0</v>
      </c>
      <c r="AL11" s="1109"/>
      <c r="AM11" s="1109"/>
      <c r="AN11" s="1109"/>
      <c r="AO11" s="1109"/>
      <c r="AP11" s="1109">
        <v>1</v>
      </c>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t="s">
        <v>392</v>
      </c>
      <c r="C12" s="1060"/>
      <c r="D12" s="1060"/>
      <c r="E12" s="1060"/>
      <c r="F12" s="1060"/>
      <c r="G12" s="1060"/>
      <c r="H12" s="1060"/>
      <c r="I12" s="1060"/>
      <c r="J12" s="1060"/>
      <c r="K12" s="1060"/>
      <c r="L12" s="1060"/>
      <c r="M12" s="1060"/>
      <c r="N12" s="1060"/>
      <c r="O12" s="1060"/>
      <c r="P12" s="1061"/>
      <c r="Q12" s="1067">
        <v>429</v>
      </c>
      <c r="R12" s="1068"/>
      <c r="S12" s="1068"/>
      <c r="T12" s="1068"/>
      <c r="U12" s="1068"/>
      <c r="V12" s="1068">
        <v>111</v>
      </c>
      <c r="W12" s="1068"/>
      <c r="X12" s="1068"/>
      <c r="Y12" s="1068"/>
      <c r="Z12" s="1068"/>
      <c r="AA12" s="1068">
        <f t="shared" si="0"/>
        <v>318</v>
      </c>
      <c r="AB12" s="1068"/>
      <c r="AC12" s="1068"/>
      <c r="AD12" s="1068"/>
      <c r="AE12" s="1069"/>
      <c r="AF12" s="1064">
        <v>49</v>
      </c>
      <c r="AG12" s="1065"/>
      <c r="AH12" s="1065"/>
      <c r="AI12" s="1065"/>
      <c r="AJ12" s="1066"/>
      <c r="AK12" s="1108">
        <v>2</v>
      </c>
      <c r="AL12" s="1109"/>
      <c r="AM12" s="1109"/>
      <c r="AN12" s="1109"/>
      <c r="AO12" s="1109"/>
      <c r="AP12" s="1109">
        <v>784</v>
      </c>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t="s">
        <v>393</v>
      </c>
      <c r="C13" s="1060"/>
      <c r="D13" s="1060"/>
      <c r="E13" s="1060"/>
      <c r="F13" s="1060"/>
      <c r="G13" s="1060"/>
      <c r="H13" s="1060"/>
      <c r="I13" s="1060"/>
      <c r="J13" s="1060"/>
      <c r="K13" s="1060"/>
      <c r="L13" s="1060"/>
      <c r="M13" s="1060"/>
      <c r="N13" s="1060"/>
      <c r="O13" s="1060"/>
      <c r="P13" s="1061"/>
      <c r="Q13" s="1067">
        <v>513</v>
      </c>
      <c r="R13" s="1068"/>
      <c r="S13" s="1068"/>
      <c r="T13" s="1068"/>
      <c r="U13" s="1068"/>
      <c r="V13" s="1068">
        <v>513</v>
      </c>
      <c r="W13" s="1068"/>
      <c r="X13" s="1068"/>
      <c r="Y13" s="1068"/>
      <c r="Z13" s="1068"/>
      <c r="AA13" s="1068">
        <f>Q13-V13</f>
        <v>0</v>
      </c>
      <c r="AB13" s="1068"/>
      <c r="AC13" s="1068"/>
      <c r="AD13" s="1068"/>
      <c r="AE13" s="1069"/>
      <c r="AF13" s="1064" t="s">
        <v>394</v>
      </c>
      <c r="AG13" s="1065"/>
      <c r="AH13" s="1065"/>
      <c r="AI13" s="1065"/>
      <c r="AJ13" s="1066"/>
      <c r="AK13" s="1108">
        <v>0</v>
      </c>
      <c r="AL13" s="1109"/>
      <c r="AM13" s="1109"/>
      <c r="AN13" s="1109"/>
      <c r="AO13" s="1109"/>
      <c r="AP13" s="1109">
        <v>748</v>
      </c>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1"/>
      <c r="R22" s="1102"/>
      <c r="S22" s="1102"/>
      <c r="T22" s="1102"/>
      <c r="U22" s="1102"/>
      <c r="V22" s="1102"/>
      <c r="W22" s="1102"/>
      <c r="X22" s="1102"/>
      <c r="Y22" s="1102"/>
      <c r="Z22" s="1102"/>
      <c r="AA22" s="1102"/>
      <c r="AB22" s="1102"/>
      <c r="AC22" s="1102"/>
      <c r="AD22" s="1102"/>
      <c r="AE22" s="1103"/>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7" t="s">
        <v>395</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396</v>
      </c>
      <c r="B23" s="966" t="s">
        <v>397</v>
      </c>
      <c r="C23" s="967"/>
      <c r="D23" s="967"/>
      <c r="E23" s="967"/>
      <c r="F23" s="967"/>
      <c r="G23" s="967"/>
      <c r="H23" s="967"/>
      <c r="I23" s="967"/>
      <c r="J23" s="967"/>
      <c r="K23" s="967"/>
      <c r="L23" s="967"/>
      <c r="M23" s="967"/>
      <c r="N23" s="967"/>
      <c r="O23" s="967"/>
      <c r="P23" s="977"/>
      <c r="Q23" s="1095">
        <v>175562</v>
      </c>
      <c r="R23" s="1089"/>
      <c r="S23" s="1089"/>
      <c r="T23" s="1089"/>
      <c r="U23" s="1089"/>
      <c r="V23" s="1089">
        <v>169536</v>
      </c>
      <c r="W23" s="1089"/>
      <c r="X23" s="1089"/>
      <c r="Y23" s="1089"/>
      <c r="Z23" s="1089"/>
      <c r="AA23" s="1089">
        <v>6026</v>
      </c>
      <c r="AB23" s="1089"/>
      <c r="AC23" s="1089"/>
      <c r="AD23" s="1089"/>
      <c r="AE23" s="1096"/>
      <c r="AF23" s="1097">
        <v>2419</v>
      </c>
      <c r="AG23" s="1089"/>
      <c r="AH23" s="1089"/>
      <c r="AI23" s="1089"/>
      <c r="AJ23" s="1098"/>
      <c r="AK23" s="1099"/>
      <c r="AL23" s="1100"/>
      <c r="AM23" s="1100"/>
      <c r="AN23" s="1100"/>
      <c r="AO23" s="1100"/>
      <c r="AP23" s="1089">
        <v>193819</v>
      </c>
      <c r="AQ23" s="1089"/>
      <c r="AR23" s="1089"/>
      <c r="AS23" s="1089"/>
      <c r="AT23" s="1089"/>
      <c r="AU23" s="1090"/>
      <c r="AV23" s="1090"/>
      <c r="AW23" s="1090"/>
      <c r="AX23" s="1090"/>
      <c r="AY23" s="1091"/>
      <c r="AZ23" s="1092" t="s">
        <v>398</v>
      </c>
      <c r="BA23" s="1093"/>
      <c r="BB23" s="1093"/>
      <c r="BC23" s="1093"/>
      <c r="BD23" s="1094"/>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8" t="s">
        <v>399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7" t="s">
        <v>400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370</v>
      </c>
      <c r="B26" s="1025"/>
      <c r="C26" s="1025"/>
      <c r="D26" s="1025"/>
      <c r="E26" s="1025"/>
      <c r="F26" s="1025"/>
      <c r="G26" s="1025"/>
      <c r="H26" s="1025"/>
      <c r="I26" s="1025"/>
      <c r="J26" s="1025"/>
      <c r="K26" s="1025"/>
      <c r="L26" s="1025"/>
      <c r="M26" s="1025"/>
      <c r="N26" s="1025"/>
      <c r="O26" s="1025"/>
      <c r="P26" s="1026"/>
      <c r="Q26" s="1030" t="s">
        <v>401</v>
      </c>
      <c r="R26" s="1031"/>
      <c r="S26" s="1031"/>
      <c r="T26" s="1031"/>
      <c r="U26" s="1032"/>
      <c r="V26" s="1030" t="s">
        <v>402</v>
      </c>
      <c r="W26" s="1031"/>
      <c r="X26" s="1031"/>
      <c r="Y26" s="1031"/>
      <c r="Z26" s="1032"/>
      <c r="AA26" s="1030" t="s">
        <v>403</v>
      </c>
      <c r="AB26" s="1031"/>
      <c r="AC26" s="1031"/>
      <c r="AD26" s="1031"/>
      <c r="AE26" s="1031"/>
      <c r="AF26" s="1083" t="s">
        <v>404</v>
      </c>
      <c r="AG26" s="1037"/>
      <c r="AH26" s="1037"/>
      <c r="AI26" s="1037"/>
      <c r="AJ26" s="1084"/>
      <c r="AK26" s="1031" t="s">
        <v>405</v>
      </c>
      <c r="AL26" s="1031"/>
      <c r="AM26" s="1031"/>
      <c r="AN26" s="1031"/>
      <c r="AO26" s="1032"/>
      <c r="AP26" s="1030" t="s">
        <v>406</v>
      </c>
      <c r="AQ26" s="1031"/>
      <c r="AR26" s="1031"/>
      <c r="AS26" s="1031"/>
      <c r="AT26" s="1032"/>
      <c r="AU26" s="1030" t="s">
        <v>407</v>
      </c>
      <c r="AV26" s="1031"/>
      <c r="AW26" s="1031"/>
      <c r="AX26" s="1031"/>
      <c r="AY26" s="1032"/>
      <c r="AZ26" s="1030" t="s">
        <v>408</v>
      </c>
      <c r="BA26" s="1031"/>
      <c r="BB26" s="1031"/>
      <c r="BC26" s="1031"/>
      <c r="BD26" s="1032"/>
      <c r="BE26" s="1030" t="s">
        <v>377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5"/>
      <c r="AG27" s="1040"/>
      <c r="AH27" s="1040"/>
      <c r="AI27" s="1040"/>
      <c r="AJ27" s="1086"/>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409</v>
      </c>
      <c r="C28" s="1077"/>
      <c r="D28" s="1077"/>
      <c r="E28" s="1077"/>
      <c r="F28" s="1077"/>
      <c r="G28" s="1077"/>
      <c r="H28" s="1077"/>
      <c r="I28" s="1077"/>
      <c r="J28" s="1077"/>
      <c r="K28" s="1077"/>
      <c r="L28" s="1077"/>
      <c r="M28" s="1077"/>
      <c r="N28" s="1077"/>
      <c r="O28" s="1077"/>
      <c r="P28" s="1078"/>
      <c r="Q28" s="1079">
        <v>42662</v>
      </c>
      <c r="R28" s="1080"/>
      <c r="S28" s="1080"/>
      <c r="T28" s="1080"/>
      <c r="U28" s="1080"/>
      <c r="V28" s="1080">
        <v>39157</v>
      </c>
      <c r="W28" s="1080"/>
      <c r="X28" s="1080"/>
      <c r="Y28" s="1080"/>
      <c r="Z28" s="1080"/>
      <c r="AA28" s="1069">
        <f t="shared" ref="AA28:AA31" si="1">Q28-V28</f>
        <v>3505</v>
      </c>
      <c r="AB28" s="1065"/>
      <c r="AC28" s="1065"/>
      <c r="AD28" s="1065"/>
      <c r="AE28" s="1066"/>
      <c r="AF28" s="1081">
        <v>3506</v>
      </c>
      <c r="AG28" s="1080"/>
      <c r="AH28" s="1080"/>
      <c r="AI28" s="1080"/>
      <c r="AJ28" s="1082"/>
      <c r="AK28" s="1071">
        <v>3660</v>
      </c>
      <c r="AL28" s="1072"/>
      <c r="AM28" s="1072"/>
      <c r="AN28" s="1072"/>
      <c r="AO28" s="1072"/>
      <c r="AP28" s="1072">
        <v>0</v>
      </c>
      <c r="AQ28" s="1072"/>
      <c r="AR28" s="1072"/>
      <c r="AS28" s="1072"/>
      <c r="AT28" s="1072"/>
      <c r="AU28" s="1072"/>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410</v>
      </c>
      <c r="C29" s="1060"/>
      <c r="D29" s="1060"/>
      <c r="E29" s="1060"/>
      <c r="F29" s="1060"/>
      <c r="G29" s="1060"/>
      <c r="H29" s="1060"/>
      <c r="I29" s="1060"/>
      <c r="J29" s="1060"/>
      <c r="K29" s="1060"/>
      <c r="L29" s="1060"/>
      <c r="M29" s="1060"/>
      <c r="N29" s="1060"/>
      <c r="O29" s="1060"/>
      <c r="P29" s="1061"/>
      <c r="Q29" s="1067">
        <v>40619</v>
      </c>
      <c r="R29" s="1068"/>
      <c r="S29" s="1068"/>
      <c r="T29" s="1068"/>
      <c r="U29" s="1068"/>
      <c r="V29" s="1068">
        <v>40006</v>
      </c>
      <c r="W29" s="1068"/>
      <c r="X29" s="1068"/>
      <c r="Y29" s="1068"/>
      <c r="Z29" s="1068"/>
      <c r="AA29" s="1069">
        <f t="shared" si="1"/>
        <v>613</v>
      </c>
      <c r="AB29" s="1065"/>
      <c r="AC29" s="1065"/>
      <c r="AD29" s="1065"/>
      <c r="AE29" s="1066"/>
      <c r="AF29" s="1064">
        <v>613</v>
      </c>
      <c r="AG29" s="1065"/>
      <c r="AH29" s="1065"/>
      <c r="AI29" s="1065"/>
      <c r="AJ29" s="1066"/>
      <c r="AK29" s="1009">
        <v>6033</v>
      </c>
      <c r="AL29" s="1000"/>
      <c r="AM29" s="1000"/>
      <c r="AN29" s="1000"/>
      <c r="AO29" s="1000"/>
      <c r="AP29" s="1000">
        <v>0</v>
      </c>
      <c r="AQ29" s="1000"/>
      <c r="AR29" s="1000"/>
      <c r="AS29" s="1000"/>
      <c r="AT29" s="1000"/>
      <c r="AU29" s="1000"/>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411</v>
      </c>
      <c r="C30" s="1060"/>
      <c r="D30" s="1060"/>
      <c r="E30" s="1060"/>
      <c r="F30" s="1060"/>
      <c r="G30" s="1060"/>
      <c r="H30" s="1060"/>
      <c r="I30" s="1060"/>
      <c r="J30" s="1060"/>
      <c r="K30" s="1060"/>
      <c r="L30" s="1060"/>
      <c r="M30" s="1060"/>
      <c r="N30" s="1060"/>
      <c r="O30" s="1060"/>
      <c r="P30" s="1061"/>
      <c r="Q30" s="1067">
        <v>10078</v>
      </c>
      <c r="R30" s="1068"/>
      <c r="S30" s="1068"/>
      <c r="T30" s="1068"/>
      <c r="U30" s="1068"/>
      <c r="V30" s="1068">
        <v>9919</v>
      </c>
      <c r="W30" s="1068"/>
      <c r="X30" s="1068"/>
      <c r="Y30" s="1068"/>
      <c r="Z30" s="1068"/>
      <c r="AA30" s="1069">
        <f t="shared" si="1"/>
        <v>159</v>
      </c>
      <c r="AB30" s="1065"/>
      <c r="AC30" s="1065"/>
      <c r="AD30" s="1065"/>
      <c r="AE30" s="1066"/>
      <c r="AF30" s="1064">
        <v>159</v>
      </c>
      <c r="AG30" s="1065"/>
      <c r="AH30" s="1065"/>
      <c r="AI30" s="1065"/>
      <c r="AJ30" s="1066"/>
      <c r="AK30" s="1009">
        <v>5818</v>
      </c>
      <c r="AL30" s="1000"/>
      <c r="AM30" s="1000"/>
      <c r="AN30" s="1000"/>
      <c r="AO30" s="1000"/>
      <c r="AP30" s="1000">
        <v>0</v>
      </c>
      <c r="AQ30" s="1000"/>
      <c r="AR30" s="1000"/>
      <c r="AS30" s="1000"/>
      <c r="AT30" s="1000"/>
      <c r="AU30" s="1000"/>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412</v>
      </c>
      <c r="C31" s="1060"/>
      <c r="D31" s="1060"/>
      <c r="E31" s="1060"/>
      <c r="F31" s="1060"/>
      <c r="G31" s="1060"/>
      <c r="H31" s="1060"/>
      <c r="I31" s="1060"/>
      <c r="J31" s="1060"/>
      <c r="K31" s="1060"/>
      <c r="L31" s="1060"/>
      <c r="M31" s="1060"/>
      <c r="N31" s="1060"/>
      <c r="O31" s="1060"/>
      <c r="P31" s="1061"/>
      <c r="Q31" s="1067">
        <v>218</v>
      </c>
      <c r="R31" s="1068"/>
      <c r="S31" s="1068"/>
      <c r="T31" s="1068"/>
      <c r="U31" s="1068"/>
      <c r="V31" s="1068">
        <v>1744</v>
      </c>
      <c r="W31" s="1068"/>
      <c r="X31" s="1068"/>
      <c r="Y31" s="1068"/>
      <c r="Z31" s="1068"/>
      <c r="AA31" s="1069">
        <f t="shared" si="1"/>
        <v>-1526</v>
      </c>
      <c r="AB31" s="1065"/>
      <c r="AC31" s="1065"/>
      <c r="AD31" s="1065"/>
      <c r="AE31" s="1066"/>
      <c r="AF31" s="1064">
        <v>-1526</v>
      </c>
      <c r="AG31" s="1065"/>
      <c r="AH31" s="1065"/>
      <c r="AI31" s="1065"/>
      <c r="AJ31" s="1066"/>
      <c r="AK31" s="1009">
        <v>1</v>
      </c>
      <c r="AL31" s="1000"/>
      <c r="AM31" s="1000"/>
      <c r="AN31" s="1000"/>
      <c r="AO31" s="1000"/>
      <c r="AP31" s="1000">
        <v>1287</v>
      </c>
      <c r="AQ31" s="1000"/>
      <c r="AR31" s="1000"/>
      <c r="AS31" s="1000"/>
      <c r="AT31" s="1000"/>
      <c r="AU31" s="1000">
        <v>10</v>
      </c>
      <c r="AV31" s="1000"/>
      <c r="AW31" s="1000"/>
      <c r="AX31" s="1000"/>
      <c r="AY31" s="1000"/>
      <c r="AZ31" s="1070"/>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413</v>
      </c>
      <c r="C32" s="1060"/>
      <c r="D32" s="1060"/>
      <c r="E32" s="1060"/>
      <c r="F32" s="1060"/>
      <c r="G32" s="1060"/>
      <c r="H32" s="1060"/>
      <c r="I32" s="1060"/>
      <c r="J32" s="1060"/>
      <c r="K32" s="1060"/>
      <c r="L32" s="1060"/>
      <c r="M32" s="1060"/>
      <c r="N32" s="1060"/>
      <c r="O32" s="1060"/>
      <c r="P32" s="1061"/>
      <c r="Q32" s="1067">
        <v>7145</v>
      </c>
      <c r="R32" s="1068"/>
      <c r="S32" s="1068"/>
      <c r="T32" s="1068"/>
      <c r="U32" s="1068"/>
      <c r="V32" s="1068">
        <v>7537</v>
      </c>
      <c r="W32" s="1068"/>
      <c r="X32" s="1068"/>
      <c r="Y32" s="1068"/>
      <c r="Z32" s="1068"/>
      <c r="AA32" s="1069">
        <f t="shared" ref="AA32:AA37" si="2">Q32-V32</f>
        <v>-392</v>
      </c>
      <c r="AB32" s="1065"/>
      <c r="AC32" s="1065"/>
      <c r="AD32" s="1065"/>
      <c r="AE32" s="1066"/>
      <c r="AF32" s="1064">
        <v>2838</v>
      </c>
      <c r="AG32" s="1065"/>
      <c r="AH32" s="1065"/>
      <c r="AI32" s="1065"/>
      <c r="AJ32" s="1066"/>
      <c r="AK32" s="1009">
        <v>635</v>
      </c>
      <c r="AL32" s="1000"/>
      <c r="AM32" s="1000"/>
      <c r="AN32" s="1000"/>
      <c r="AO32" s="1000"/>
      <c r="AP32" s="1000">
        <v>42136</v>
      </c>
      <c r="AQ32" s="1000"/>
      <c r="AR32" s="1000"/>
      <c r="AS32" s="1000"/>
      <c r="AT32" s="1000"/>
      <c r="AU32" s="1000">
        <v>42</v>
      </c>
      <c r="AV32" s="1000"/>
      <c r="AW32" s="1000"/>
      <c r="AX32" s="1000"/>
      <c r="AY32" s="1000"/>
      <c r="AZ32" s="1070"/>
      <c r="BA32" s="1070"/>
      <c r="BB32" s="1070"/>
      <c r="BC32" s="1070"/>
      <c r="BD32" s="1070"/>
      <c r="BE32" s="1001" t="s">
        <v>414</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415</v>
      </c>
      <c r="C33" s="1060"/>
      <c r="D33" s="1060"/>
      <c r="E33" s="1060"/>
      <c r="F33" s="1060"/>
      <c r="G33" s="1060"/>
      <c r="H33" s="1060"/>
      <c r="I33" s="1060"/>
      <c r="J33" s="1060"/>
      <c r="K33" s="1060"/>
      <c r="L33" s="1060"/>
      <c r="M33" s="1060"/>
      <c r="N33" s="1060"/>
      <c r="O33" s="1060"/>
      <c r="P33" s="1061"/>
      <c r="Q33" s="1067">
        <v>2161</v>
      </c>
      <c r="R33" s="1068"/>
      <c r="S33" s="1068"/>
      <c r="T33" s="1068"/>
      <c r="U33" s="1068"/>
      <c r="V33" s="1068">
        <v>1645</v>
      </c>
      <c r="W33" s="1068"/>
      <c r="X33" s="1068"/>
      <c r="Y33" s="1068"/>
      <c r="Z33" s="1068"/>
      <c r="AA33" s="1069">
        <f t="shared" si="2"/>
        <v>516</v>
      </c>
      <c r="AB33" s="1065"/>
      <c r="AC33" s="1065"/>
      <c r="AD33" s="1065"/>
      <c r="AE33" s="1066"/>
      <c r="AF33" s="1064">
        <v>4131</v>
      </c>
      <c r="AG33" s="1065"/>
      <c r="AH33" s="1065"/>
      <c r="AI33" s="1065"/>
      <c r="AJ33" s="1066"/>
      <c r="AK33" s="1009">
        <v>2</v>
      </c>
      <c r="AL33" s="1000"/>
      <c r="AM33" s="1000"/>
      <c r="AN33" s="1000"/>
      <c r="AO33" s="1000"/>
      <c r="AP33" s="1000">
        <v>5843</v>
      </c>
      <c r="AQ33" s="1000"/>
      <c r="AR33" s="1000"/>
      <c r="AS33" s="1000"/>
      <c r="AT33" s="1000"/>
      <c r="AU33" s="1000">
        <v>0</v>
      </c>
      <c r="AV33" s="1000"/>
      <c r="AW33" s="1000"/>
      <c r="AX33" s="1000"/>
      <c r="AY33" s="1000"/>
      <c r="AZ33" s="1070"/>
      <c r="BA33" s="1070"/>
      <c r="BB33" s="1070"/>
      <c r="BC33" s="1070"/>
      <c r="BD33" s="1070"/>
      <c r="BE33" s="1001" t="s">
        <v>414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416</v>
      </c>
      <c r="C34" s="1060"/>
      <c r="D34" s="1060"/>
      <c r="E34" s="1060"/>
      <c r="F34" s="1060"/>
      <c r="G34" s="1060"/>
      <c r="H34" s="1060"/>
      <c r="I34" s="1060"/>
      <c r="J34" s="1060"/>
      <c r="K34" s="1060"/>
      <c r="L34" s="1060"/>
      <c r="M34" s="1060"/>
      <c r="N34" s="1060"/>
      <c r="O34" s="1060"/>
      <c r="P34" s="1061"/>
      <c r="Q34" s="1067">
        <v>11605</v>
      </c>
      <c r="R34" s="1068"/>
      <c r="S34" s="1068"/>
      <c r="T34" s="1068"/>
      <c r="U34" s="1068"/>
      <c r="V34" s="1068">
        <v>10872</v>
      </c>
      <c r="W34" s="1068"/>
      <c r="X34" s="1068"/>
      <c r="Y34" s="1068"/>
      <c r="Z34" s="1068"/>
      <c r="AA34" s="1069">
        <f t="shared" si="2"/>
        <v>733</v>
      </c>
      <c r="AB34" s="1065"/>
      <c r="AC34" s="1065"/>
      <c r="AD34" s="1065"/>
      <c r="AE34" s="1066"/>
      <c r="AF34" s="1064" t="s">
        <v>417</v>
      </c>
      <c r="AG34" s="1065"/>
      <c r="AH34" s="1065"/>
      <c r="AI34" s="1065"/>
      <c r="AJ34" s="1066"/>
      <c r="AK34" s="1009">
        <v>7597</v>
      </c>
      <c r="AL34" s="1000"/>
      <c r="AM34" s="1000"/>
      <c r="AN34" s="1000"/>
      <c r="AO34" s="1000"/>
      <c r="AP34" s="1000">
        <v>92436</v>
      </c>
      <c r="AQ34" s="1000"/>
      <c r="AR34" s="1000"/>
      <c r="AS34" s="1000"/>
      <c r="AT34" s="1000"/>
      <c r="AU34" s="1000">
        <v>75798</v>
      </c>
      <c r="AV34" s="1000"/>
      <c r="AW34" s="1000"/>
      <c r="AX34" s="1000"/>
      <c r="AY34" s="1000"/>
      <c r="AZ34" s="1070"/>
      <c r="BA34" s="1070"/>
      <c r="BB34" s="1070"/>
      <c r="BC34" s="1070"/>
      <c r="BD34" s="1070"/>
      <c r="BE34" s="1001" t="s">
        <v>414</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418</v>
      </c>
      <c r="C35" s="1060"/>
      <c r="D35" s="1060"/>
      <c r="E35" s="1060"/>
      <c r="F35" s="1060"/>
      <c r="G35" s="1060"/>
      <c r="H35" s="1060"/>
      <c r="I35" s="1060"/>
      <c r="J35" s="1060"/>
      <c r="K35" s="1060"/>
      <c r="L35" s="1060"/>
      <c r="M35" s="1060"/>
      <c r="N35" s="1060"/>
      <c r="O35" s="1060"/>
      <c r="P35" s="1061"/>
      <c r="Q35" s="1067">
        <v>2205</v>
      </c>
      <c r="R35" s="1068"/>
      <c r="S35" s="1068"/>
      <c r="T35" s="1068"/>
      <c r="U35" s="1068"/>
      <c r="V35" s="1068">
        <v>2200</v>
      </c>
      <c r="W35" s="1068"/>
      <c r="X35" s="1068"/>
      <c r="Y35" s="1068"/>
      <c r="Z35" s="1068"/>
      <c r="AA35" s="1069">
        <f t="shared" si="2"/>
        <v>5</v>
      </c>
      <c r="AB35" s="1065"/>
      <c r="AC35" s="1065"/>
      <c r="AD35" s="1065"/>
      <c r="AE35" s="1066"/>
      <c r="AF35" s="1064" t="s">
        <v>417</v>
      </c>
      <c r="AG35" s="1065"/>
      <c r="AH35" s="1065"/>
      <c r="AI35" s="1065"/>
      <c r="AJ35" s="1066"/>
      <c r="AK35" s="1009">
        <v>33</v>
      </c>
      <c r="AL35" s="1000"/>
      <c r="AM35" s="1000"/>
      <c r="AN35" s="1000"/>
      <c r="AO35" s="1000"/>
      <c r="AP35" s="1000">
        <v>4221</v>
      </c>
      <c r="AQ35" s="1000"/>
      <c r="AR35" s="1000"/>
      <c r="AS35" s="1000"/>
      <c r="AT35" s="1000"/>
      <c r="AU35" s="1000">
        <v>2233</v>
      </c>
      <c r="AV35" s="1000"/>
      <c r="AW35" s="1000"/>
      <c r="AX35" s="1000"/>
      <c r="AY35" s="1000"/>
      <c r="AZ35" s="1070"/>
      <c r="BA35" s="1070"/>
      <c r="BB35" s="1070"/>
      <c r="BC35" s="1070"/>
      <c r="BD35" s="1070"/>
      <c r="BE35" s="1001" t="s">
        <v>419</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420</v>
      </c>
      <c r="C36" s="1060"/>
      <c r="D36" s="1060"/>
      <c r="E36" s="1060"/>
      <c r="F36" s="1060"/>
      <c r="G36" s="1060"/>
      <c r="H36" s="1060"/>
      <c r="I36" s="1060"/>
      <c r="J36" s="1060"/>
      <c r="K36" s="1060"/>
      <c r="L36" s="1060"/>
      <c r="M36" s="1060"/>
      <c r="N36" s="1060"/>
      <c r="O36" s="1060"/>
      <c r="P36" s="1061"/>
      <c r="Q36" s="1067">
        <v>118</v>
      </c>
      <c r="R36" s="1068"/>
      <c r="S36" s="1068"/>
      <c r="T36" s="1068"/>
      <c r="U36" s="1068"/>
      <c r="V36" s="1068">
        <v>118</v>
      </c>
      <c r="W36" s="1068"/>
      <c r="X36" s="1068"/>
      <c r="Y36" s="1068"/>
      <c r="Z36" s="1068"/>
      <c r="AA36" s="1069">
        <f t="shared" si="2"/>
        <v>0</v>
      </c>
      <c r="AB36" s="1065"/>
      <c r="AC36" s="1065"/>
      <c r="AD36" s="1065"/>
      <c r="AE36" s="1066"/>
      <c r="AF36" s="1064" t="s">
        <v>417</v>
      </c>
      <c r="AG36" s="1065"/>
      <c r="AH36" s="1065"/>
      <c r="AI36" s="1065"/>
      <c r="AJ36" s="1066"/>
      <c r="AK36" s="1009">
        <v>95</v>
      </c>
      <c r="AL36" s="1000"/>
      <c r="AM36" s="1000"/>
      <c r="AN36" s="1000"/>
      <c r="AO36" s="1000"/>
      <c r="AP36" s="1000">
        <v>459</v>
      </c>
      <c r="AQ36" s="1000"/>
      <c r="AR36" s="1000"/>
      <c r="AS36" s="1000"/>
      <c r="AT36" s="1000"/>
      <c r="AU36" s="1000">
        <v>459</v>
      </c>
      <c r="AV36" s="1000"/>
      <c r="AW36" s="1000"/>
      <c r="AX36" s="1000"/>
      <c r="AY36" s="1000"/>
      <c r="AZ36" s="1070"/>
      <c r="BA36" s="1070"/>
      <c r="BB36" s="1070"/>
      <c r="BC36" s="1070"/>
      <c r="BD36" s="1070"/>
      <c r="BE36" s="1001" t="s">
        <v>419</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t="s">
        <v>421</v>
      </c>
      <c r="C37" s="1060"/>
      <c r="D37" s="1060"/>
      <c r="E37" s="1060"/>
      <c r="F37" s="1060"/>
      <c r="G37" s="1060"/>
      <c r="H37" s="1060"/>
      <c r="I37" s="1060"/>
      <c r="J37" s="1060"/>
      <c r="K37" s="1060"/>
      <c r="L37" s="1060"/>
      <c r="M37" s="1060"/>
      <c r="N37" s="1060"/>
      <c r="O37" s="1060"/>
      <c r="P37" s="1061"/>
      <c r="Q37" s="1067">
        <v>137</v>
      </c>
      <c r="R37" s="1068"/>
      <c r="S37" s="1068"/>
      <c r="T37" s="1068"/>
      <c r="U37" s="1068"/>
      <c r="V37" s="1068">
        <v>137</v>
      </c>
      <c r="W37" s="1068"/>
      <c r="X37" s="1068"/>
      <c r="Y37" s="1068"/>
      <c r="Z37" s="1068"/>
      <c r="AA37" s="1069">
        <f t="shared" si="2"/>
        <v>0</v>
      </c>
      <c r="AB37" s="1065"/>
      <c r="AC37" s="1065"/>
      <c r="AD37" s="1065"/>
      <c r="AE37" s="1066"/>
      <c r="AF37" s="1064" t="s">
        <v>417</v>
      </c>
      <c r="AG37" s="1065"/>
      <c r="AH37" s="1065"/>
      <c r="AI37" s="1065"/>
      <c r="AJ37" s="1066"/>
      <c r="AK37" s="1009">
        <v>99</v>
      </c>
      <c r="AL37" s="1000"/>
      <c r="AM37" s="1000"/>
      <c r="AN37" s="1000"/>
      <c r="AO37" s="1000"/>
      <c r="AP37" s="1000">
        <v>612</v>
      </c>
      <c r="AQ37" s="1000"/>
      <c r="AR37" s="1000"/>
      <c r="AS37" s="1000"/>
      <c r="AT37" s="1000"/>
      <c r="AU37" s="1000">
        <v>610</v>
      </c>
      <c r="AV37" s="1000"/>
      <c r="AW37" s="1000"/>
      <c r="AX37" s="1000"/>
      <c r="AY37" s="1000"/>
      <c r="AZ37" s="1070"/>
      <c r="BA37" s="1070"/>
      <c r="BB37" s="1070"/>
      <c r="BC37" s="1070"/>
      <c r="BD37" s="1070"/>
      <c r="BE37" s="1001" t="s">
        <v>419</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t="s">
        <v>422</v>
      </c>
      <c r="C38" s="1060"/>
      <c r="D38" s="1060"/>
      <c r="E38" s="1060"/>
      <c r="F38" s="1060"/>
      <c r="G38" s="1060"/>
      <c r="H38" s="1060"/>
      <c r="I38" s="1060"/>
      <c r="J38" s="1060"/>
      <c r="K38" s="1060"/>
      <c r="L38" s="1060"/>
      <c r="M38" s="1060"/>
      <c r="N38" s="1060"/>
      <c r="O38" s="1060"/>
      <c r="P38" s="1061"/>
      <c r="Q38" s="1067">
        <v>107</v>
      </c>
      <c r="R38" s="1068"/>
      <c r="S38" s="1068"/>
      <c r="T38" s="1068"/>
      <c r="U38" s="1068"/>
      <c r="V38" s="1068">
        <v>1676</v>
      </c>
      <c r="W38" s="1068"/>
      <c r="X38" s="1068"/>
      <c r="Y38" s="1068"/>
      <c r="Z38" s="1068"/>
      <c r="AA38" s="1068">
        <f t="shared" ref="AA38" si="3">Q38-V38</f>
        <v>-1569</v>
      </c>
      <c r="AB38" s="1068"/>
      <c r="AC38" s="1068"/>
      <c r="AD38" s="1068"/>
      <c r="AE38" s="1069"/>
      <c r="AF38" s="1064" t="s">
        <v>417</v>
      </c>
      <c r="AG38" s="1065"/>
      <c r="AH38" s="1065"/>
      <c r="AI38" s="1065"/>
      <c r="AJ38" s="1066"/>
      <c r="AK38" s="1009">
        <v>0</v>
      </c>
      <c r="AL38" s="1000"/>
      <c r="AM38" s="1000"/>
      <c r="AN38" s="1000"/>
      <c r="AO38" s="1000"/>
      <c r="AP38" s="1000">
        <v>170</v>
      </c>
      <c r="AQ38" s="1000"/>
      <c r="AR38" s="1000"/>
      <c r="AS38" s="1000"/>
      <c r="AT38" s="1000"/>
      <c r="AU38" s="1000">
        <v>0</v>
      </c>
      <c r="AV38" s="1000"/>
      <c r="AW38" s="1000"/>
      <c r="AX38" s="1000"/>
      <c r="AY38" s="1000"/>
      <c r="AZ38" s="1070"/>
      <c r="BA38" s="1070"/>
      <c r="BB38" s="1070"/>
      <c r="BC38" s="1070"/>
      <c r="BD38" s="1070"/>
      <c r="BE38" s="1001" t="s">
        <v>419</v>
      </c>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423</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396</v>
      </c>
      <c r="B63" s="966" t="s">
        <v>424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9722</v>
      </c>
      <c r="AG63" s="988"/>
      <c r="AH63" s="988"/>
      <c r="AI63" s="988"/>
      <c r="AJ63" s="1051"/>
      <c r="AK63" s="1052"/>
      <c r="AL63" s="992"/>
      <c r="AM63" s="992"/>
      <c r="AN63" s="992"/>
      <c r="AO63" s="992"/>
      <c r="AP63" s="988">
        <v>147164</v>
      </c>
      <c r="AQ63" s="988"/>
      <c r="AR63" s="988"/>
      <c r="AS63" s="988"/>
      <c r="AT63" s="988"/>
      <c r="AU63" s="988">
        <v>79152</v>
      </c>
      <c r="AV63" s="988"/>
      <c r="AW63" s="988"/>
      <c r="AX63" s="988"/>
      <c r="AY63" s="988"/>
      <c r="AZ63" s="1046"/>
      <c r="BA63" s="1046"/>
      <c r="BB63" s="1046"/>
      <c r="BC63" s="1046"/>
      <c r="BD63" s="1046"/>
      <c r="BE63" s="989"/>
      <c r="BF63" s="989"/>
      <c r="BG63" s="989"/>
      <c r="BH63" s="989"/>
      <c r="BI63" s="990"/>
      <c r="BJ63" s="1047" t="s">
        <v>129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426</v>
      </c>
      <c r="B66" s="1025"/>
      <c r="C66" s="1025"/>
      <c r="D66" s="1025"/>
      <c r="E66" s="1025"/>
      <c r="F66" s="1025"/>
      <c r="G66" s="1025"/>
      <c r="H66" s="1025"/>
      <c r="I66" s="1025"/>
      <c r="J66" s="1025"/>
      <c r="K66" s="1025"/>
      <c r="L66" s="1025"/>
      <c r="M66" s="1025"/>
      <c r="N66" s="1025"/>
      <c r="O66" s="1025"/>
      <c r="P66" s="1026"/>
      <c r="Q66" s="1030" t="s">
        <v>427</v>
      </c>
      <c r="R66" s="1031"/>
      <c r="S66" s="1031"/>
      <c r="T66" s="1031"/>
      <c r="U66" s="1032"/>
      <c r="V66" s="1030" t="s">
        <v>428</v>
      </c>
      <c r="W66" s="1031"/>
      <c r="X66" s="1031"/>
      <c r="Y66" s="1031"/>
      <c r="Z66" s="1032"/>
      <c r="AA66" s="1030" t="s">
        <v>429</v>
      </c>
      <c r="AB66" s="1031"/>
      <c r="AC66" s="1031"/>
      <c r="AD66" s="1031"/>
      <c r="AE66" s="1032"/>
      <c r="AF66" s="1036" t="s">
        <v>430</v>
      </c>
      <c r="AG66" s="1037"/>
      <c r="AH66" s="1037"/>
      <c r="AI66" s="1037"/>
      <c r="AJ66" s="1038"/>
      <c r="AK66" s="1030" t="s">
        <v>431</v>
      </c>
      <c r="AL66" s="1025"/>
      <c r="AM66" s="1025"/>
      <c r="AN66" s="1025"/>
      <c r="AO66" s="1026"/>
      <c r="AP66" s="1030" t="s">
        <v>432</v>
      </c>
      <c r="AQ66" s="1031"/>
      <c r="AR66" s="1031"/>
      <c r="AS66" s="1031"/>
      <c r="AT66" s="1032"/>
      <c r="AU66" s="1030" t="s">
        <v>433</v>
      </c>
      <c r="AV66" s="1031"/>
      <c r="AW66" s="1031"/>
      <c r="AX66" s="1031"/>
      <c r="AY66" s="1032"/>
      <c r="AZ66" s="1030" t="s">
        <v>377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615</v>
      </c>
      <c r="C68" s="1015"/>
      <c r="D68" s="1015"/>
      <c r="E68" s="1015"/>
      <c r="F68" s="1015"/>
      <c r="G68" s="1015"/>
      <c r="H68" s="1015"/>
      <c r="I68" s="1015"/>
      <c r="J68" s="1015"/>
      <c r="K68" s="1015"/>
      <c r="L68" s="1015"/>
      <c r="M68" s="1015"/>
      <c r="N68" s="1015"/>
      <c r="O68" s="1015"/>
      <c r="P68" s="1016"/>
      <c r="Q68" s="1017">
        <v>126</v>
      </c>
      <c r="R68" s="1011"/>
      <c r="S68" s="1011"/>
      <c r="T68" s="1011"/>
      <c r="U68" s="1011"/>
      <c r="V68" s="1011">
        <v>111</v>
      </c>
      <c r="W68" s="1011"/>
      <c r="X68" s="1011"/>
      <c r="Y68" s="1011"/>
      <c r="Z68" s="1011"/>
      <c r="AA68" s="1011">
        <v>15</v>
      </c>
      <c r="AB68" s="1011"/>
      <c r="AC68" s="1011"/>
      <c r="AD68" s="1011"/>
      <c r="AE68" s="1011"/>
      <c r="AF68" s="1011">
        <v>15</v>
      </c>
      <c r="AG68" s="1011"/>
      <c r="AH68" s="1011"/>
      <c r="AI68" s="1011"/>
      <c r="AJ68" s="1011"/>
      <c r="AK68" s="1011" t="s">
        <v>623</v>
      </c>
      <c r="AL68" s="1011"/>
      <c r="AM68" s="1011"/>
      <c r="AN68" s="1011"/>
      <c r="AO68" s="1011"/>
      <c r="AP68" s="1011" t="s">
        <v>623</v>
      </c>
      <c r="AQ68" s="1011"/>
      <c r="AR68" s="1011"/>
      <c r="AS68" s="1011"/>
      <c r="AT68" s="1011"/>
      <c r="AU68" s="1011" t="s">
        <v>623</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616</v>
      </c>
      <c r="C69" s="1004"/>
      <c r="D69" s="1004"/>
      <c r="E69" s="1004"/>
      <c r="F69" s="1004"/>
      <c r="G69" s="1004"/>
      <c r="H69" s="1004"/>
      <c r="I69" s="1004"/>
      <c r="J69" s="1004"/>
      <c r="K69" s="1004"/>
      <c r="L69" s="1004"/>
      <c r="M69" s="1004"/>
      <c r="N69" s="1004"/>
      <c r="O69" s="1004"/>
      <c r="P69" s="1005"/>
      <c r="Q69" s="1006">
        <v>242</v>
      </c>
      <c r="R69" s="1000"/>
      <c r="S69" s="1000"/>
      <c r="T69" s="1000"/>
      <c r="U69" s="1000"/>
      <c r="V69" s="1000">
        <v>224</v>
      </c>
      <c r="W69" s="1000"/>
      <c r="X69" s="1000"/>
      <c r="Y69" s="1000"/>
      <c r="Z69" s="1000"/>
      <c r="AA69" s="1000">
        <v>19</v>
      </c>
      <c r="AB69" s="1000"/>
      <c r="AC69" s="1000"/>
      <c r="AD69" s="1000"/>
      <c r="AE69" s="1000"/>
      <c r="AF69" s="1000">
        <v>19</v>
      </c>
      <c r="AG69" s="1000"/>
      <c r="AH69" s="1000"/>
      <c r="AI69" s="1000"/>
      <c r="AJ69" s="1000"/>
      <c r="AK69" s="1000">
        <v>14</v>
      </c>
      <c r="AL69" s="1000"/>
      <c r="AM69" s="1000"/>
      <c r="AN69" s="1000"/>
      <c r="AO69" s="1000"/>
      <c r="AP69" s="1000" t="s">
        <v>623</v>
      </c>
      <c r="AQ69" s="1000"/>
      <c r="AR69" s="1000"/>
      <c r="AS69" s="1000"/>
      <c r="AT69" s="1000"/>
      <c r="AU69" s="1000" t="s">
        <v>623</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617</v>
      </c>
      <c r="C70" s="1004"/>
      <c r="D70" s="1004"/>
      <c r="E70" s="1004"/>
      <c r="F70" s="1004"/>
      <c r="G70" s="1004"/>
      <c r="H70" s="1004"/>
      <c r="I70" s="1004"/>
      <c r="J70" s="1004"/>
      <c r="K70" s="1004"/>
      <c r="L70" s="1004"/>
      <c r="M70" s="1004"/>
      <c r="N70" s="1004"/>
      <c r="O70" s="1004"/>
      <c r="P70" s="1005"/>
      <c r="Q70" s="1006">
        <v>118</v>
      </c>
      <c r="R70" s="1000"/>
      <c r="S70" s="1000"/>
      <c r="T70" s="1000"/>
      <c r="U70" s="1000"/>
      <c r="V70" s="1000">
        <v>109</v>
      </c>
      <c r="W70" s="1000"/>
      <c r="X70" s="1000"/>
      <c r="Y70" s="1000"/>
      <c r="Z70" s="1000"/>
      <c r="AA70" s="1000">
        <v>9</v>
      </c>
      <c r="AB70" s="1000"/>
      <c r="AC70" s="1000"/>
      <c r="AD70" s="1000"/>
      <c r="AE70" s="1000"/>
      <c r="AF70" s="1000">
        <v>9</v>
      </c>
      <c r="AG70" s="1000"/>
      <c r="AH70" s="1000"/>
      <c r="AI70" s="1000"/>
      <c r="AJ70" s="1000"/>
      <c r="AK70" s="1000">
        <v>15</v>
      </c>
      <c r="AL70" s="1000"/>
      <c r="AM70" s="1000"/>
      <c r="AN70" s="1000"/>
      <c r="AO70" s="1000"/>
      <c r="AP70" s="1000" t="s">
        <v>623</v>
      </c>
      <c r="AQ70" s="1000"/>
      <c r="AR70" s="1000"/>
      <c r="AS70" s="1000"/>
      <c r="AT70" s="1000"/>
      <c r="AU70" s="1000" t="s">
        <v>623</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618</v>
      </c>
      <c r="C71" s="1004"/>
      <c r="D71" s="1004"/>
      <c r="E71" s="1004"/>
      <c r="F71" s="1004"/>
      <c r="G71" s="1004"/>
      <c r="H71" s="1004"/>
      <c r="I71" s="1004"/>
      <c r="J71" s="1004"/>
      <c r="K71" s="1004"/>
      <c r="L71" s="1004"/>
      <c r="M71" s="1004"/>
      <c r="N71" s="1004"/>
      <c r="O71" s="1004"/>
      <c r="P71" s="1005"/>
      <c r="Q71" s="1006">
        <v>156662</v>
      </c>
      <c r="R71" s="1000"/>
      <c r="S71" s="1000"/>
      <c r="T71" s="1000"/>
      <c r="U71" s="1000"/>
      <c r="V71" s="1000">
        <v>152216</v>
      </c>
      <c r="W71" s="1000"/>
      <c r="X71" s="1000"/>
      <c r="Y71" s="1000"/>
      <c r="Z71" s="1000"/>
      <c r="AA71" s="1000">
        <v>4445</v>
      </c>
      <c r="AB71" s="1000"/>
      <c r="AC71" s="1000"/>
      <c r="AD71" s="1000"/>
      <c r="AE71" s="1000"/>
      <c r="AF71" s="1000">
        <v>4445</v>
      </c>
      <c r="AG71" s="1000"/>
      <c r="AH71" s="1000"/>
      <c r="AI71" s="1000"/>
      <c r="AJ71" s="1000"/>
      <c r="AK71" s="1000" t="s">
        <v>623</v>
      </c>
      <c r="AL71" s="1000"/>
      <c r="AM71" s="1000"/>
      <c r="AN71" s="1000"/>
      <c r="AO71" s="1000"/>
      <c r="AP71" s="1000" t="s">
        <v>623</v>
      </c>
      <c r="AQ71" s="1000"/>
      <c r="AR71" s="1000"/>
      <c r="AS71" s="1000"/>
      <c r="AT71" s="1000"/>
      <c r="AU71" s="1000" t="s">
        <v>623</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396</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4488</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59</v>
      </c>
      <c r="CS102" s="982"/>
      <c r="CT102" s="982"/>
      <c r="CU102" s="982"/>
      <c r="CV102" s="983"/>
      <c r="CW102" s="981">
        <v>60</v>
      </c>
      <c r="CX102" s="982"/>
      <c r="CY102" s="982"/>
      <c r="CZ102" s="982"/>
      <c r="DA102" s="983"/>
      <c r="DB102" s="981" t="s">
        <v>624</v>
      </c>
      <c r="DC102" s="982"/>
      <c r="DD102" s="982"/>
      <c r="DE102" s="982"/>
      <c r="DF102" s="983"/>
      <c r="DG102" s="981" t="s">
        <v>624</v>
      </c>
      <c r="DH102" s="982"/>
      <c r="DI102" s="982"/>
      <c r="DJ102" s="982"/>
      <c r="DK102" s="983"/>
      <c r="DL102" s="981" t="s">
        <v>624</v>
      </c>
      <c r="DM102" s="982"/>
      <c r="DN102" s="982"/>
      <c r="DO102" s="982"/>
      <c r="DP102" s="983"/>
      <c r="DQ102" s="981" t="s">
        <v>624</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304</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304</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304</v>
      </c>
      <c r="DR109" s="925"/>
      <c r="DS109" s="925"/>
      <c r="DT109" s="925"/>
      <c r="DU109" s="926"/>
      <c r="DV109" s="927" t="s">
        <v>445</v>
      </c>
      <c r="DW109" s="925"/>
      <c r="DX109" s="925"/>
      <c r="DY109" s="925"/>
      <c r="DZ109" s="958"/>
    </row>
    <row r="110" spans="1:131" s="226" customFormat="1" ht="26.25" customHeight="1" x14ac:dyDescent="0.15">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15566003</v>
      </c>
      <c r="AB110" s="918"/>
      <c r="AC110" s="918"/>
      <c r="AD110" s="918"/>
      <c r="AE110" s="919"/>
      <c r="AF110" s="920">
        <v>15475883</v>
      </c>
      <c r="AG110" s="918"/>
      <c r="AH110" s="918"/>
      <c r="AI110" s="918"/>
      <c r="AJ110" s="919"/>
      <c r="AK110" s="920">
        <v>15601820</v>
      </c>
      <c r="AL110" s="918"/>
      <c r="AM110" s="918"/>
      <c r="AN110" s="918"/>
      <c r="AO110" s="919"/>
      <c r="AP110" s="921">
        <v>21.2</v>
      </c>
      <c r="AQ110" s="922"/>
      <c r="AR110" s="922"/>
      <c r="AS110" s="922"/>
      <c r="AT110" s="923"/>
      <c r="AU110" s="959" t="s">
        <v>73</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183384366</v>
      </c>
      <c r="BR110" s="871"/>
      <c r="BS110" s="871"/>
      <c r="BT110" s="871"/>
      <c r="BU110" s="871"/>
      <c r="BV110" s="871">
        <v>186744477</v>
      </c>
      <c r="BW110" s="871"/>
      <c r="BX110" s="871"/>
      <c r="BY110" s="871"/>
      <c r="BZ110" s="871"/>
      <c r="CA110" s="871">
        <v>193819041</v>
      </c>
      <c r="CB110" s="871"/>
      <c r="CC110" s="871"/>
      <c r="CD110" s="871"/>
      <c r="CE110" s="871"/>
      <c r="CF110" s="895">
        <v>263.7</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451</v>
      </c>
      <c r="DH110" s="871"/>
      <c r="DI110" s="871"/>
      <c r="DJ110" s="871"/>
      <c r="DK110" s="871"/>
      <c r="DL110" s="871" t="s">
        <v>451</v>
      </c>
      <c r="DM110" s="871"/>
      <c r="DN110" s="871"/>
      <c r="DO110" s="871"/>
      <c r="DP110" s="871"/>
      <c r="DQ110" s="871" t="s">
        <v>451</v>
      </c>
      <c r="DR110" s="871"/>
      <c r="DS110" s="871"/>
      <c r="DT110" s="871"/>
      <c r="DU110" s="871"/>
      <c r="DV110" s="872" t="s">
        <v>452</v>
      </c>
      <c r="DW110" s="872"/>
      <c r="DX110" s="872"/>
      <c r="DY110" s="872"/>
      <c r="DZ110" s="873"/>
    </row>
    <row r="111" spans="1:131" s="226" customFormat="1" ht="26.25" customHeight="1" x14ac:dyDescent="0.15">
      <c r="A111" s="803" t="s">
        <v>453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452</v>
      </c>
      <c r="AB111" s="948"/>
      <c r="AC111" s="948"/>
      <c r="AD111" s="948"/>
      <c r="AE111" s="949"/>
      <c r="AF111" s="950" t="s">
        <v>451</v>
      </c>
      <c r="AG111" s="948"/>
      <c r="AH111" s="948"/>
      <c r="AI111" s="948"/>
      <c r="AJ111" s="949"/>
      <c r="AK111" s="950" t="s">
        <v>451</v>
      </c>
      <c r="AL111" s="948"/>
      <c r="AM111" s="948"/>
      <c r="AN111" s="948"/>
      <c r="AO111" s="949"/>
      <c r="AP111" s="951" t="s">
        <v>129</v>
      </c>
      <c r="AQ111" s="952"/>
      <c r="AR111" s="952"/>
      <c r="AS111" s="952"/>
      <c r="AT111" s="953"/>
      <c r="AU111" s="961"/>
      <c r="AV111" s="962"/>
      <c r="AW111" s="962"/>
      <c r="AX111" s="962"/>
      <c r="AY111" s="962"/>
      <c r="AZ111" s="844" t="s">
        <v>454</v>
      </c>
      <c r="BA111" s="781"/>
      <c r="BB111" s="781"/>
      <c r="BC111" s="781"/>
      <c r="BD111" s="781"/>
      <c r="BE111" s="781"/>
      <c r="BF111" s="781"/>
      <c r="BG111" s="781"/>
      <c r="BH111" s="781"/>
      <c r="BI111" s="781"/>
      <c r="BJ111" s="781"/>
      <c r="BK111" s="781"/>
      <c r="BL111" s="781"/>
      <c r="BM111" s="781"/>
      <c r="BN111" s="781"/>
      <c r="BO111" s="781"/>
      <c r="BP111" s="782"/>
      <c r="BQ111" s="845">
        <v>28</v>
      </c>
      <c r="BR111" s="846"/>
      <c r="BS111" s="846"/>
      <c r="BT111" s="846"/>
      <c r="BU111" s="846"/>
      <c r="BV111" s="846">
        <v>20</v>
      </c>
      <c r="BW111" s="846"/>
      <c r="BX111" s="846"/>
      <c r="BY111" s="846"/>
      <c r="BZ111" s="846"/>
      <c r="CA111" s="846">
        <v>16</v>
      </c>
      <c r="CB111" s="846"/>
      <c r="CC111" s="846"/>
      <c r="CD111" s="846"/>
      <c r="CE111" s="846"/>
      <c r="CF111" s="904">
        <v>0</v>
      </c>
      <c r="CG111" s="905"/>
      <c r="CH111" s="905"/>
      <c r="CI111" s="905"/>
      <c r="CJ111" s="905"/>
      <c r="CK111" s="956"/>
      <c r="CL111" s="850"/>
      <c r="CM111" s="844" t="s">
        <v>455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456</v>
      </c>
      <c r="DH111" s="846"/>
      <c r="DI111" s="846"/>
      <c r="DJ111" s="846"/>
      <c r="DK111" s="846"/>
      <c r="DL111" s="846" t="s">
        <v>129</v>
      </c>
      <c r="DM111" s="846"/>
      <c r="DN111" s="846"/>
      <c r="DO111" s="846"/>
      <c r="DP111" s="846"/>
      <c r="DQ111" s="846" t="s">
        <v>129</v>
      </c>
      <c r="DR111" s="846"/>
      <c r="DS111" s="846"/>
      <c r="DT111" s="846"/>
      <c r="DU111" s="846"/>
      <c r="DV111" s="823" t="s">
        <v>129</v>
      </c>
      <c r="DW111" s="823"/>
      <c r="DX111" s="823"/>
      <c r="DY111" s="823"/>
      <c r="DZ111" s="824"/>
    </row>
    <row r="112" spans="1:131" s="226" customFormat="1" ht="26.25" customHeight="1" x14ac:dyDescent="0.15">
      <c r="A112" s="941" t="s">
        <v>457</v>
      </c>
      <c r="B112" s="942"/>
      <c r="C112" s="781" t="s">
        <v>458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129</v>
      </c>
      <c r="AB112" s="809"/>
      <c r="AC112" s="809"/>
      <c r="AD112" s="809"/>
      <c r="AE112" s="810"/>
      <c r="AF112" s="811" t="s">
        <v>129</v>
      </c>
      <c r="AG112" s="809"/>
      <c r="AH112" s="809"/>
      <c r="AI112" s="809"/>
      <c r="AJ112" s="810"/>
      <c r="AK112" s="811" t="s">
        <v>452</v>
      </c>
      <c r="AL112" s="809"/>
      <c r="AM112" s="809"/>
      <c r="AN112" s="809"/>
      <c r="AO112" s="810"/>
      <c r="AP112" s="853" t="s">
        <v>451</v>
      </c>
      <c r="AQ112" s="854"/>
      <c r="AR112" s="854"/>
      <c r="AS112" s="854"/>
      <c r="AT112" s="855"/>
      <c r="AU112" s="961"/>
      <c r="AV112" s="962"/>
      <c r="AW112" s="962"/>
      <c r="AX112" s="962"/>
      <c r="AY112" s="962"/>
      <c r="AZ112" s="844" t="s">
        <v>459</v>
      </c>
      <c r="BA112" s="781"/>
      <c r="BB112" s="781"/>
      <c r="BC112" s="781"/>
      <c r="BD112" s="781"/>
      <c r="BE112" s="781"/>
      <c r="BF112" s="781"/>
      <c r="BG112" s="781"/>
      <c r="BH112" s="781"/>
      <c r="BI112" s="781"/>
      <c r="BJ112" s="781"/>
      <c r="BK112" s="781"/>
      <c r="BL112" s="781"/>
      <c r="BM112" s="781"/>
      <c r="BN112" s="781"/>
      <c r="BO112" s="781"/>
      <c r="BP112" s="782"/>
      <c r="BQ112" s="845">
        <v>88389845</v>
      </c>
      <c r="BR112" s="846"/>
      <c r="BS112" s="846"/>
      <c r="BT112" s="846"/>
      <c r="BU112" s="846"/>
      <c r="BV112" s="846">
        <v>84006063</v>
      </c>
      <c r="BW112" s="846"/>
      <c r="BX112" s="846"/>
      <c r="BY112" s="846"/>
      <c r="BZ112" s="846"/>
      <c r="CA112" s="846">
        <v>79296983</v>
      </c>
      <c r="CB112" s="846"/>
      <c r="CC112" s="846"/>
      <c r="CD112" s="846"/>
      <c r="CE112" s="846"/>
      <c r="CF112" s="904">
        <v>107.9</v>
      </c>
      <c r="CG112" s="905"/>
      <c r="CH112" s="905"/>
      <c r="CI112" s="905"/>
      <c r="CJ112" s="905"/>
      <c r="CK112" s="956"/>
      <c r="CL112" s="850"/>
      <c r="CM112" s="844" t="s">
        <v>460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451</v>
      </c>
      <c r="DH112" s="846"/>
      <c r="DI112" s="846"/>
      <c r="DJ112" s="846"/>
      <c r="DK112" s="846"/>
      <c r="DL112" s="846" t="s">
        <v>456</v>
      </c>
      <c r="DM112" s="846"/>
      <c r="DN112" s="846"/>
      <c r="DO112" s="846"/>
      <c r="DP112" s="846"/>
      <c r="DQ112" s="846" t="s">
        <v>451</v>
      </c>
      <c r="DR112" s="846"/>
      <c r="DS112" s="846"/>
      <c r="DT112" s="846"/>
      <c r="DU112" s="846"/>
      <c r="DV112" s="823" t="s">
        <v>129</v>
      </c>
      <c r="DW112" s="823"/>
      <c r="DX112" s="823"/>
      <c r="DY112" s="823"/>
      <c r="DZ112" s="824"/>
    </row>
    <row r="113" spans="1:130" s="226" customFormat="1" ht="26.25" customHeight="1" x14ac:dyDescent="0.15">
      <c r="A113" s="943"/>
      <c r="B113" s="944"/>
      <c r="C113" s="781" t="s">
        <v>461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5940642</v>
      </c>
      <c r="AB113" s="948"/>
      <c r="AC113" s="948"/>
      <c r="AD113" s="948"/>
      <c r="AE113" s="949"/>
      <c r="AF113" s="950">
        <v>5623080</v>
      </c>
      <c r="AG113" s="948"/>
      <c r="AH113" s="948"/>
      <c r="AI113" s="948"/>
      <c r="AJ113" s="949"/>
      <c r="AK113" s="950">
        <v>5469039</v>
      </c>
      <c r="AL113" s="948"/>
      <c r="AM113" s="948"/>
      <c r="AN113" s="948"/>
      <c r="AO113" s="949"/>
      <c r="AP113" s="951">
        <v>7.4</v>
      </c>
      <c r="AQ113" s="952"/>
      <c r="AR113" s="952"/>
      <c r="AS113" s="952"/>
      <c r="AT113" s="953"/>
      <c r="AU113" s="961"/>
      <c r="AV113" s="962"/>
      <c r="AW113" s="962"/>
      <c r="AX113" s="962"/>
      <c r="AY113" s="962"/>
      <c r="AZ113" s="844" t="s">
        <v>462</v>
      </c>
      <c r="BA113" s="781"/>
      <c r="BB113" s="781"/>
      <c r="BC113" s="781"/>
      <c r="BD113" s="781"/>
      <c r="BE113" s="781"/>
      <c r="BF113" s="781"/>
      <c r="BG113" s="781"/>
      <c r="BH113" s="781"/>
      <c r="BI113" s="781"/>
      <c r="BJ113" s="781"/>
      <c r="BK113" s="781"/>
      <c r="BL113" s="781"/>
      <c r="BM113" s="781"/>
      <c r="BN113" s="781"/>
      <c r="BO113" s="781"/>
      <c r="BP113" s="782"/>
      <c r="BQ113" s="845" t="s">
        <v>129</v>
      </c>
      <c r="BR113" s="846"/>
      <c r="BS113" s="846"/>
      <c r="BT113" s="846"/>
      <c r="BU113" s="846"/>
      <c r="BV113" s="846" t="s">
        <v>456</v>
      </c>
      <c r="BW113" s="846"/>
      <c r="BX113" s="846"/>
      <c r="BY113" s="846"/>
      <c r="BZ113" s="846"/>
      <c r="CA113" s="846" t="s">
        <v>452</v>
      </c>
      <c r="CB113" s="846"/>
      <c r="CC113" s="846"/>
      <c r="CD113" s="846"/>
      <c r="CE113" s="846"/>
      <c r="CF113" s="904" t="s">
        <v>129</v>
      </c>
      <c r="CG113" s="905"/>
      <c r="CH113" s="905"/>
      <c r="CI113" s="905"/>
      <c r="CJ113" s="905"/>
      <c r="CK113" s="956"/>
      <c r="CL113" s="850"/>
      <c r="CM113" s="844" t="s">
        <v>463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129</v>
      </c>
      <c r="DH113" s="809"/>
      <c r="DI113" s="809"/>
      <c r="DJ113" s="809"/>
      <c r="DK113" s="810"/>
      <c r="DL113" s="811" t="s">
        <v>129</v>
      </c>
      <c r="DM113" s="809"/>
      <c r="DN113" s="809"/>
      <c r="DO113" s="809"/>
      <c r="DP113" s="810"/>
      <c r="DQ113" s="811" t="s">
        <v>129</v>
      </c>
      <c r="DR113" s="809"/>
      <c r="DS113" s="809"/>
      <c r="DT113" s="809"/>
      <c r="DU113" s="810"/>
      <c r="DV113" s="853" t="s">
        <v>456</v>
      </c>
      <c r="DW113" s="854"/>
      <c r="DX113" s="854"/>
      <c r="DY113" s="854"/>
      <c r="DZ113" s="855"/>
    </row>
    <row r="114" spans="1:130" s="226" customFormat="1" ht="26.25" customHeight="1" x14ac:dyDescent="0.15">
      <c r="A114" s="943"/>
      <c r="B114" s="944"/>
      <c r="C114" s="781" t="s">
        <v>464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129</v>
      </c>
      <c r="AB114" s="809"/>
      <c r="AC114" s="809"/>
      <c r="AD114" s="809"/>
      <c r="AE114" s="810"/>
      <c r="AF114" s="811" t="s">
        <v>452</v>
      </c>
      <c r="AG114" s="809"/>
      <c r="AH114" s="809"/>
      <c r="AI114" s="809"/>
      <c r="AJ114" s="810"/>
      <c r="AK114" s="811" t="s">
        <v>452</v>
      </c>
      <c r="AL114" s="809"/>
      <c r="AM114" s="809"/>
      <c r="AN114" s="809"/>
      <c r="AO114" s="810"/>
      <c r="AP114" s="853" t="s">
        <v>129</v>
      </c>
      <c r="AQ114" s="854"/>
      <c r="AR114" s="854"/>
      <c r="AS114" s="854"/>
      <c r="AT114" s="855"/>
      <c r="AU114" s="961"/>
      <c r="AV114" s="962"/>
      <c r="AW114" s="962"/>
      <c r="AX114" s="962"/>
      <c r="AY114" s="962"/>
      <c r="AZ114" s="844" t="s">
        <v>465</v>
      </c>
      <c r="BA114" s="781"/>
      <c r="BB114" s="781"/>
      <c r="BC114" s="781"/>
      <c r="BD114" s="781"/>
      <c r="BE114" s="781"/>
      <c r="BF114" s="781"/>
      <c r="BG114" s="781"/>
      <c r="BH114" s="781"/>
      <c r="BI114" s="781"/>
      <c r="BJ114" s="781"/>
      <c r="BK114" s="781"/>
      <c r="BL114" s="781"/>
      <c r="BM114" s="781"/>
      <c r="BN114" s="781"/>
      <c r="BO114" s="781"/>
      <c r="BP114" s="782"/>
      <c r="BQ114" s="845">
        <v>18083405</v>
      </c>
      <c r="BR114" s="846"/>
      <c r="BS114" s="846"/>
      <c r="BT114" s="846"/>
      <c r="BU114" s="846"/>
      <c r="BV114" s="846">
        <v>17432827</v>
      </c>
      <c r="BW114" s="846"/>
      <c r="BX114" s="846"/>
      <c r="BY114" s="846"/>
      <c r="BZ114" s="846"/>
      <c r="CA114" s="846">
        <v>16943228</v>
      </c>
      <c r="CB114" s="846"/>
      <c r="CC114" s="846"/>
      <c r="CD114" s="846"/>
      <c r="CE114" s="846"/>
      <c r="CF114" s="904">
        <v>23</v>
      </c>
      <c r="CG114" s="905"/>
      <c r="CH114" s="905"/>
      <c r="CI114" s="905"/>
      <c r="CJ114" s="905"/>
      <c r="CK114" s="956"/>
      <c r="CL114" s="850"/>
      <c r="CM114" s="844" t="s">
        <v>466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456</v>
      </c>
      <c r="DH114" s="809"/>
      <c r="DI114" s="809"/>
      <c r="DJ114" s="809"/>
      <c r="DK114" s="810"/>
      <c r="DL114" s="811" t="s">
        <v>451</v>
      </c>
      <c r="DM114" s="809"/>
      <c r="DN114" s="809"/>
      <c r="DO114" s="809"/>
      <c r="DP114" s="810"/>
      <c r="DQ114" s="811" t="s">
        <v>452</v>
      </c>
      <c r="DR114" s="809"/>
      <c r="DS114" s="809"/>
      <c r="DT114" s="809"/>
      <c r="DU114" s="810"/>
      <c r="DV114" s="853" t="s">
        <v>129</v>
      </c>
      <c r="DW114" s="854"/>
      <c r="DX114" s="854"/>
      <c r="DY114" s="854"/>
      <c r="DZ114" s="855"/>
    </row>
    <row r="115" spans="1:130" s="226" customFormat="1" ht="26.25" customHeight="1" x14ac:dyDescent="0.15">
      <c r="A115" s="943"/>
      <c r="B115" s="944"/>
      <c r="C115" s="781" t="s">
        <v>467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994</v>
      </c>
      <c r="AB115" s="948"/>
      <c r="AC115" s="948"/>
      <c r="AD115" s="948"/>
      <c r="AE115" s="949"/>
      <c r="AF115" s="950">
        <v>684</v>
      </c>
      <c r="AG115" s="948"/>
      <c r="AH115" s="948"/>
      <c r="AI115" s="948"/>
      <c r="AJ115" s="949"/>
      <c r="AK115" s="950">
        <v>419</v>
      </c>
      <c r="AL115" s="948"/>
      <c r="AM115" s="948"/>
      <c r="AN115" s="948"/>
      <c r="AO115" s="949"/>
      <c r="AP115" s="951">
        <v>0</v>
      </c>
      <c r="AQ115" s="952"/>
      <c r="AR115" s="952"/>
      <c r="AS115" s="952"/>
      <c r="AT115" s="953"/>
      <c r="AU115" s="961"/>
      <c r="AV115" s="962"/>
      <c r="AW115" s="962"/>
      <c r="AX115" s="962"/>
      <c r="AY115" s="962"/>
      <c r="AZ115" s="844" t="s">
        <v>468</v>
      </c>
      <c r="BA115" s="781"/>
      <c r="BB115" s="781"/>
      <c r="BC115" s="781"/>
      <c r="BD115" s="781"/>
      <c r="BE115" s="781"/>
      <c r="BF115" s="781"/>
      <c r="BG115" s="781"/>
      <c r="BH115" s="781"/>
      <c r="BI115" s="781"/>
      <c r="BJ115" s="781"/>
      <c r="BK115" s="781"/>
      <c r="BL115" s="781"/>
      <c r="BM115" s="781"/>
      <c r="BN115" s="781"/>
      <c r="BO115" s="781"/>
      <c r="BP115" s="782"/>
      <c r="BQ115" s="845" t="s">
        <v>129</v>
      </c>
      <c r="BR115" s="846"/>
      <c r="BS115" s="846"/>
      <c r="BT115" s="846"/>
      <c r="BU115" s="846"/>
      <c r="BV115" s="846" t="s">
        <v>129</v>
      </c>
      <c r="BW115" s="846"/>
      <c r="BX115" s="846"/>
      <c r="BY115" s="846"/>
      <c r="BZ115" s="846"/>
      <c r="CA115" s="846" t="s">
        <v>129</v>
      </c>
      <c r="CB115" s="846"/>
      <c r="CC115" s="846"/>
      <c r="CD115" s="846"/>
      <c r="CE115" s="846"/>
      <c r="CF115" s="904" t="s">
        <v>456</v>
      </c>
      <c r="CG115" s="905"/>
      <c r="CH115" s="905"/>
      <c r="CI115" s="905"/>
      <c r="CJ115" s="905"/>
      <c r="CK115" s="956"/>
      <c r="CL115" s="850"/>
      <c r="CM115" s="844" t="s">
        <v>469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452</v>
      </c>
      <c r="DH115" s="809"/>
      <c r="DI115" s="809"/>
      <c r="DJ115" s="809"/>
      <c r="DK115" s="810"/>
      <c r="DL115" s="811" t="s">
        <v>452</v>
      </c>
      <c r="DM115" s="809"/>
      <c r="DN115" s="809"/>
      <c r="DO115" s="809"/>
      <c r="DP115" s="810"/>
      <c r="DQ115" s="811" t="s">
        <v>456</v>
      </c>
      <c r="DR115" s="809"/>
      <c r="DS115" s="809"/>
      <c r="DT115" s="809"/>
      <c r="DU115" s="810"/>
      <c r="DV115" s="853" t="s">
        <v>129</v>
      </c>
      <c r="DW115" s="854"/>
      <c r="DX115" s="854"/>
      <c r="DY115" s="854"/>
      <c r="DZ115" s="855"/>
    </row>
    <row r="116" spans="1:130" s="226" customFormat="1" ht="26.25" customHeight="1" x14ac:dyDescent="0.15">
      <c r="A116" s="945"/>
      <c r="B116" s="946"/>
      <c r="C116" s="868" t="s">
        <v>470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1806</v>
      </c>
      <c r="AB116" s="809"/>
      <c r="AC116" s="809"/>
      <c r="AD116" s="809"/>
      <c r="AE116" s="810"/>
      <c r="AF116" s="811" t="s">
        <v>129</v>
      </c>
      <c r="AG116" s="809"/>
      <c r="AH116" s="809"/>
      <c r="AI116" s="809"/>
      <c r="AJ116" s="810"/>
      <c r="AK116" s="811" t="s">
        <v>451</v>
      </c>
      <c r="AL116" s="809"/>
      <c r="AM116" s="809"/>
      <c r="AN116" s="809"/>
      <c r="AO116" s="810"/>
      <c r="AP116" s="853" t="s">
        <v>129</v>
      </c>
      <c r="AQ116" s="854"/>
      <c r="AR116" s="854"/>
      <c r="AS116" s="854"/>
      <c r="AT116" s="855"/>
      <c r="AU116" s="961"/>
      <c r="AV116" s="962"/>
      <c r="AW116" s="962"/>
      <c r="AX116" s="962"/>
      <c r="AY116" s="962"/>
      <c r="AZ116" s="938" t="s">
        <v>471</v>
      </c>
      <c r="BA116" s="939"/>
      <c r="BB116" s="939"/>
      <c r="BC116" s="939"/>
      <c r="BD116" s="939"/>
      <c r="BE116" s="939"/>
      <c r="BF116" s="939"/>
      <c r="BG116" s="939"/>
      <c r="BH116" s="939"/>
      <c r="BI116" s="939"/>
      <c r="BJ116" s="939"/>
      <c r="BK116" s="939"/>
      <c r="BL116" s="939"/>
      <c r="BM116" s="939"/>
      <c r="BN116" s="939"/>
      <c r="BO116" s="939"/>
      <c r="BP116" s="940"/>
      <c r="BQ116" s="845" t="s">
        <v>129</v>
      </c>
      <c r="BR116" s="846"/>
      <c r="BS116" s="846"/>
      <c r="BT116" s="846"/>
      <c r="BU116" s="846"/>
      <c r="BV116" s="846" t="s">
        <v>129</v>
      </c>
      <c r="BW116" s="846"/>
      <c r="BX116" s="846"/>
      <c r="BY116" s="846"/>
      <c r="BZ116" s="846"/>
      <c r="CA116" s="846" t="s">
        <v>129</v>
      </c>
      <c r="CB116" s="846"/>
      <c r="CC116" s="846"/>
      <c r="CD116" s="846"/>
      <c r="CE116" s="846"/>
      <c r="CF116" s="904" t="s">
        <v>129</v>
      </c>
      <c r="CG116" s="905"/>
      <c r="CH116" s="905"/>
      <c r="CI116" s="905"/>
      <c r="CJ116" s="905"/>
      <c r="CK116" s="956"/>
      <c r="CL116" s="850"/>
      <c r="CM116" s="844" t="s">
        <v>472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456</v>
      </c>
      <c r="DH116" s="809"/>
      <c r="DI116" s="809"/>
      <c r="DJ116" s="809"/>
      <c r="DK116" s="810"/>
      <c r="DL116" s="811" t="s">
        <v>451</v>
      </c>
      <c r="DM116" s="809"/>
      <c r="DN116" s="809"/>
      <c r="DO116" s="809"/>
      <c r="DP116" s="810"/>
      <c r="DQ116" s="811" t="s">
        <v>451</v>
      </c>
      <c r="DR116" s="809"/>
      <c r="DS116" s="809"/>
      <c r="DT116" s="809"/>
      <c r="DU116" s="810"/>
      <c r="DV116" s="853" t="s">
        <v>129</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473</v>
      </c>
      <c r="Z117" s="926"/>
      <c r="AA117" s="931">
        <v>21509445</v>
      </c>
      <c r="AB117" s="932"/>
      <c r="AC117" s="932"/>
      <c r="AD117" s="932"/>
      <c r="AE117" s="933"/>
      <c r="AF117" s="934">
        <v>21099647</v>
      </c>
      <c r="AG117" s="932"/>
      <c r="AH117" s="932"/>
      <c r="AI117" s="932"/>
      <c r="AJ117" s="933"/>
      <c r="AK117" s="934">
        <v>21071278</v>
      </c>
      <c r="AL117" s="932"/>
      <c r="AM117" s="932"/>
      <c r="AN117" s="932"/>
      <c r="AO117" s="933"/>
      <c r="AP117" s="935"/>
      <c r="AQ117" s="936"/>
      <c r="AR117" s="936"/>
      <c r="AS117" s="936"/>
      <c r="AT117" s="937"/>
      <c r="AU117" s="961"/>
      <c r="AV117" s="962"/>
      <c r="AW117" s="962"/>
      <c r="AX117" s="962"/>
      <c r="AY117" s="962"/>
      <c r="AZ117" s="892" t="s">
        <v>474</v>
      </c>
      <c r="BA117" s="893"/>
      <c r="BB117" s="893"/>
      <c r="BC117" s="893"/>
      <c r="BD117" s="893"/>
      <c r="BE117" s="893"/>
      <c r="BF117" s="893"/>
      <c r="BG117" s="893"/>
      <c r="BH117" s="893"/>
      <c r="BI117" s="893"/>
      <c r="BJ117" s="893"/>
      <c r="BK117" s="893"/>
      <c r="BL117" s="893"/>
      <c r="BM117" s="893"/>
      <c r="BN117" s="893"/>
      <c r="BO117" s="893"/>
      <c r="BP117" s="894"/>
      <c r="BQ117" s="845" t="s">
        <v>456</v>
      </c>
      <c r="BR117" s="846"/>
      <c r="BS117" s="846"/>
      <c r="BT117" s="846"/>
      <c r="BU117" s="846"/>
      <c r="BV117" s="846" t="s">
        <v>456</v>
      </c>
      <c r="BW117" s="846"/>
      <c r="BX117" s="846"/>
      <c r="BY117" s="846"/>
      <c r="BZ117" s="846"/>
      <c r="CA117" s="846" t="s">
        <v>456</v>
      </c>
      <c r="CB117" s="846"/>
      <c r="CC117" s="846"/>
      <c r="CD117" s="846"/>
      <c r="CE117" s="846"/>
      <c r="CF117" s="904" t="s">
        <v>129</v>
      </c>
      <c r="CG117" s="905"/>
      <c r="CH117" s="905"/>
      <c r="CI117" s="905"/>
      <c r="CJ117" s="905"/>
      <c r="CK117" s="956"/>
      <c r="CL117" s="850"/>
      <c r="CM117" s="844" t="s">
        <v>475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129</v>
      </c>
      <c r="DH117" s="809"/>
      <c r="DI117" s="809"/>
      <c r="DJ117" s="809"/>
      <c r="DK117" s="810"/>
      <c r="DL117" s="811" t="s">
        <v>456</v>
      </c>
      <c r="DM117" s="809"/>
      <c r="DN117" s="809"/>
      <c r="DO117" s="809"/>
      <c r="DP117" s="810"/>
      <c r="DQ117" s="811" t="s">
        <v>129</v>
      </c>
      <c r="DR117" s="809"/>
      <c r="DS117" s="809"/>
      <c r="DT117" s="809"/>
      <c r="DU117" s="810"/>
      <c r="DV117" s="853" t="s">
        <v>129</v>
      </c>
      <c r="DW117" s="854"/>
      <c r="DX117" s="854"/>
      <c r="DY117" s="854"/>
      <c r="DZ117" s="855"/>
    </row>
    <row r="118" spans="1:130" s="226" customFormat="1" ht="26.25" customHeight="1" x14ac:dyDescent="0.15">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304</v>
      </c>
      <c r="AL118" s="925"/>
      <c r="AM118" s="925"/>
      <c r="AN118" s="925"/>
      <c r="AO118" s="926"/>
      <c r="AP118" s="928" t="s">
        <v>445</v>
      </c>
      <c r="AQ118" s="929"/>
      <c r="AR118" s="929"/>
      <c r="AS118" s="929"/>
      <c r="AT118" s="930"/>
      <c r="AU118" s="961"/>
      <c r="AV118" s="962"/>
      <c r="AW118" s="962"/>
      <c r="AX118" s="962"/>
      <c r="AY118" s="962"/>
      <c r="AZ118" s="867" t="s">
        <v>476</v>
      </c>
      <c r="BA118" s="868"/>
      <c r="BB118" s="868"/>
      <c r="BC118" s="868"/>
      <c r="BD118" s="868"/>
      <c r="BE118" s="868"/>
      <c r="BF118" s="868"/>
      <c r="BG118" s="868"/>
      <c r="BH118" s="868"/>
      <c r="BI118" s="868"/>
      <c r="BJ118" s="868"/>
      <c r="BK118" s="868"/>
      <c r="BL118" s="868"/>
      <c r="BM118" s="868"/>
      <c r="BN118" s="868"/>
      <c r="BO118" s="868"/>
      <c r="BP118" s="869"/>
      <c r="BQ118" s="908" t="s">
        <v>129</v>
      </c>
      <c r="BR118" s="874"/>
      <c r="BS118" s="874"/>
      <c r="BT118" s="874"/>
      <c r="BU118" s="874"/>
      <c r="BV118" s="874" t="s">
        <v>129</v>
      </c>
      <c r="BW118" s="874"/>
      <c r="BX118" s="874"/>
      <c r="BY118" s="874"/>
      <c r="BZ118" s="874"/>
      <c r="CA118" s="874" t="s">
        <v>129</v>
      </c>
      <c r="CB118" s="874"/>
      <c r="CC118" s="874"/>
      <c r="CD118" s="874"/>
      <c r="CE118" s="874"/>
      <c r="CF118" s="904" t="s">
        <v>129</v>
      </c>
      <c r="CG118" s="905"/>
      <c r="CH118" s="905"/>
      <c r="CI118" s="905"/>
      <c r="CJ118" s="905"/>
      <c r="CK118" s="956"/>
      <c r="CL118" s="850"/>
      <c r="CM118" s="844" t="s">
        <v>477</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129</v>
      </c>
      <c r="DH118" s="809"/>
      <c r="DI118" s="809"/>
      <c r="DJ118" s="809"/>
      <c r="DK118" s="810"/>
      <c r="DL118" s="811" t="s">
        <v>129</v>
      </c>
      <c r="DM118" s="809"/>
      <c r="DN118" s="809"/>
      <c r="DO118" s="809"/>
      <c r="DP118" s="810"/>
      <c r="DQ118" s="811" t="s">
        <v>451</v>
      </c>
      <c r="DR118" s="809"/>
      <c r="DS118" s="809"/>
      <c r="DT118" s="809"/>
      <c r="DU118" s="810"/>
      <c r="DV118" s="853" t="s">
        <v>129</v>
      </c>
      <c r="DW118" s="854"/>
      <c r="DX118" s="854"/>
      <c r="DY118" s="854"/>
      <c r="DZ118" s="855"/>
    </row>
    <row r="119" spans="1:130" s="226" customFormat="1" ht="26.25" customHeight="1" x14ac:dyDescent="0.15">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129</v>
      </c>
      <c r="AB119" s="918"/>
      <c r="AC119" s="918"/>
      <c r="AD119" s="918"/>
      <c r="AE119" s="919"/>
      <c r="AF119" s="920" t="s">
        <v>129</v>
      </c>
      <c r="AG119" s="918"/>
      <c r="AH119" s="918"/>
      <c r="AI119" s="918"/>
      <c r="AJ119" s="919"/>
      <c r="AK119" s="920" t="s">
        <v>129</v>
      </c>
      <c r="AL119" s="918"/>
      <c r="AM119" s="918"/>
      <c r="AN119" s="918"/>
      <c r="AO119" s="919"/>
      <c r="AP119" s="921" t="s">
        <v>451</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478</v>
      </c>
      <c r="BP119" s="907"/>
      <c r="BQ119" s="908">
        <v>289857644</v>
      </c>
      <c r="BR119" s="874"/>
      <c r="BS119" s="874"/>
      <c r="BT119" s="874"/>
      <c r="BU119" s="874"/>
      <c r="BV119" s="874">
        <v>288183387</v>
      </c>
      <c r="BW119" s="874"/>
      <c r="BX119" s="874"/>
      <c r="BY119" s="874"/>
      <c r="BZ119" s="874"/>
      <c r="CA119" s="874">
        <v>290059268</v>
      </c>
      <c r="CB119" s="874"/>
      <c r="CC119" s="874"/>
      <c r="CD119" s="874"/>
      <c r="CE119" s="874"/>
      <c r="CF119" s="777"/>
      <c r="CG119" s="778"/>
      <c r="CH119" s="778"/>
      <c r="CI119" s="778"/>
      <c r="CJ119" s="863"/>
      <c r="CK119" s="957"/>
      <c r="CL119" s="852"/>
      <c r="CM119" s="867" t="s">
        <v>479</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28</v>
      </c>
      <c r="DH119" s="793"/>
      <c r="DI119" s="793"/>
      <c r="DJ119" s="793"/>
      <c r="DK119" s="794"/>
      <c r="DL119" s="795">
        <v>20</v>
      </c>
      <c r="DM119" s="793"/>
      <c r="DN119" s="793"/>
      <c r="DO119" s="793"/>
      <c r="DP119" s="794"/>
      <c r="DQ119" s="795">
        <v>16</v>
      </c>
      <c r="DR119" s="793"/>
      <c r="DS119" s="793"/>
      <c r="DT119" s="793"/>
      <c r="DU119" s="794"/>
      <c r="DV119" s="877">
        <v>0</v>
      </c>
      <c r="DW119" s="878"/>
      <c r="DX119" s="878"/>
      <c r="DY119" s="878"/>
      <c r="DZ119" s="879"/>
    </row>
    <row r="120" spans="1:130" s="226" customFormat="1" ht="26.25" customHeight="1" x14ac:dyDescent="0.15">
      <c r="A120" s="849"/>
      <c r="B120" s="850"/>
      <c r="C120" s="844" t="s">
        <v>455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129</v>
      </c>
      <c r="AB120" s="809"/>
      <c r="AC120" s="809"/>
      <c r="AD120" s="809"/>
      <c r="AE120" s="810"/>
      <c r="AF120" s="811" t="s">
        <v>129</v>
      </c>
      <c r="AG120" s="809"/>
      <c r="AH120" s="809"/>
      <c r="AI120" s="809"/>
      <c r="AJ120" s="810"/>
      <c r="AK120" s="811" t="s">
        <v>129</v>
      </c>
      <c r="AL120" s="809"/>
      <c r="AM120" s="809"/>
      <c r="AN120" s="809"/>
      <c r="AO120" s="810"/>
      <c r="AP120" s="853" t="s">
        <v>451</v>
      </c>
      <c r="AQ120" s="854"/>
      <c r="AR120" s="854"/>
      <c r="AS120" s="854"/>
      <c r="AT120" s="855"/>
      <c r="AU120" s="909" t="s">
        <v>480</v>
      </c>
      <c r="AV120" s="910"/>
      <c r="AW120" s="910"/>
      <c r="AX120" s="910"/>
      <c r="AY120" s="911"/>
      <c r="AZ120" s="889" t="s">
        <v>481</v>
      </c>
      <c r="BA120" s="837"/>
      <c r="BB120" s="837"/>
      <c r="BC120" s="837"/>
      <c r="BD120" s="837"/>
      <c r="BE120" s="837"/>
      <c r="BF120" s="837"/>
      <c r="BG120" s="837"/>
      <c r="BH120" s="837"/>
      <c r="BI120" s="837"/>
      <c r="BJ120" s="837"/>
      <c r="BK120" s="837"/>
      <c r="BL120" s="837"/>
      <c r="BM120" s="837"/>
      <c r="BN120" s="837"/>
      <c r="BO120" s="837"/>
      <c r="BP120" s="838"/>
      <c r="BQ120" s="890">
        <v>9904851</v>
      </c>
      <c r="BR120" s="871"/>
      <c r="BS120" s="871"/>
      <c r="BT120" s="871"/>
      <c r="BU120" s="871"/>
      <c r="BV120" s="871">
        <v>11020869</v>
      </c>
      <c r="BW120" s="871"/>
      <c r="BX120" s="871"/>
      <c r="BY120" s="871"/>
      <c r="BZ120" s="871"/>
      <c r="CA120" s="871">
        <v>17080235</v>
      </c>
      <c r="CB120" s="871"/>
      <c r="CC120" s="871"/>
      <c r="CD120" s="871"/>
      <c r="CE120" s="871"/>
      <c r="CF120" s="895">
        <v>23.2</v>
      </c>
      <c r="CG120" s="896"/>
      <c r="CH120" s="896"/>
      <c r="CI120" s="896"/>
      <c r="CJ120" s="896"/>
      <c r="CK120" s="897" t="s">
        <v>482</v>
      </c>
      <c r="CL120" s="881"/>
      <c r="CM120" s="881"/>
      <c r="CN120" s="881"/>
      <c r="CO120" s="882"/>
      <c r="CP120" s="901" t="s">
        <v>483</v>
      </c>
      <c r="CQ120" s="902"/>
      <c r="CR120" s="902"/>
      <c r="CS120" s="902"/>
      <c r="CT120" s="902"/>
      <c r="CU120" s="902"/>
      <c r="CV120" s="902"/>
      <c r="CW120" s="902"/>
      <c r="CX120" s="902"/>
      <c r="CY120" s="902"/>
      <c r="CZ120" s="902"/>
      <c r="DA120" s="902"/>
      <c r="DB120" s="902"/>
      <c r="DC120" s="902"/>
      <c r="DD120" s="902"/>
      <c r="DE120" s="902"/>
      <c r="DF120" s="903"/>
      <c r="DG120" s="890">
        <v>84748015</v>
      </c>
      <c r="DH120" s="871"/>
      <c r="DI120" s="871"/>
      <c r="DJ120" s="871"/>
      <c r="DK120" s="871"/>
      <c r="DL120" s="871">
        <v>81143676</v>
      </c>
      <c r="DM120" s="871"/>
      <c r="DN120" s="871"/>
      <c r="DO120" s="871"/>
      <c r="DP120" s="871"/>
      <c r="DQ120" s="871">
        <v>75797914</v>
      </c>
      <c r="DR120" s="871"/>
      <c r="DS120" s="871"/>
      <c r="DT120" s="871"/>
      <c r="DU120" s="871"/>
      <c r="DV120" s="872">
        <v>103.1</v>
      </c>
      <c r="DW120" s="872"/>
      <c r="DX120" s="872"/>
      <c r="DY120" s="872"/>
      <c r="DZ120" s="873"/>
    </row>
    <row r="121" spans="1:130" s="226" customFormat="1" ht="26.25" customHeight="1" x14ac:dyDescent="0.15">
      <c r="A121" s="849"/>
      <c r="B121" s="850"/>
      <c r="C121" s="892" t="s">
        <v>484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129</v>
      </c>
      <c r="AB121" s="809"/>
      <c r="AC121" s="809"/>
      <c r="AD121" s="809"/>
      <c r="AE121" s="810"/>
      <c r="AF121" s="811" t="s">
        <v>129</v>
      </c>
      <c r="AG121" s="809"/>
      <c r="AH121" s="809"/>
      <c r="AI121" s="809"/>
      <c r="AJ121" s="810"/>
      <c r="AK121" s="811" t="s">
        <v>129</v>
      </c>
      <c r="AL121" s="809"/>
      <c r="AM121" s="809"/>
      <c r="AN121" s="809"/>
      <c r="AO121" s="810"/>
      <c r="AP121" s="853" t="s">
        <v>129</v>
      </c>
      <c r="AQ121" s="854"/>
      <c r="AR121" s="854"/>
      <c r="AS121" s="854"/>
      <c r="AT121" s="855"/>
      <c r="AU121" s="912"/>
      <c r="AV121" s="913"/>
      <c r="AW121" s="913"/>
      <c r="AX121" s="913"/>
      <c r="AY121" s="914"/>
      <c r="AZ121" s="844" t="s">
        <v>485</v>
      </c>
      <c r="BA121" s="781"/>
      <c r="BB121" s="781"/>
      <c r="BC121" s="781"/>
      <c r="BD121" s="781"/>
      <c r="BE121" s="781"/>
      <c r="BF121" s="781"/>
      <c r="BG121" s="781"/>
      <c r="BH121" s="781"/>
      <c r="BI121" s="781"/>
      <c r="BJ121" s="781"/>
      <c r="BK121" s="781"/>
      <c r="BL121" s="781"/>
      <c r="BM121" s="781"/>
      <c r="BN121" s="781"/>
      <c r="BO121" s="781"/>
      <c r="BP121" s="782"/>
      <c r="BQ121" s="845">
        <v>41766017</v>
      </c>
      <c r="BR121" s="846"/>
      <c r="BS121" s="846"/>
      <c r="BT121" s="846"/>
      <c r="BU121" s="846"/>
      <c r="BV121" s="846">
        <v>41703537</v>
      </c>
      <c r="BW121" s="846"/>
      <c r="BX121" s="846"/>
      <c r="BY121" s="846"/>
      <c r="BZ121" s="846"/>
      <c r="CA121" s="846">
        <v>42384457</v>
      </c>
      <c r="CB121" s="846"/>
      <c r="CC121" s="846"/>
      <c r="CD121" s="846"/>
      <c r="CE121" s="846"/>
      <c r="CF121" s="904">
        <v>57.7</v>
      </c>
      <c r="CG121" s="905"/>
      <c r="CH121" s="905"/>
      <c r="CI121" s="905"/>
      <c r="CJ121" s="905"/>
      <c r="CK121" s="898"/>
      <c r="CL121" s="884"/>
      <c r="CM121" s="884"/>
      <c r="CN121" s="884"/>
      <c r="CO121" s="885"/>
      <c r="CP121" s="864" t="s">
        <v>486</v>
      </c>
      <c r="CQ121" s="865"/>
      <c r="CR121" s="865"/>
      <c r="CS121" s="865"/>
      <c r="CT121" s="865"/>
      <c r="CU121" s="865"/>
      <c r="CV121" s="865"/>
      <c r="CW121" s="865"/>
      <c r="CX121" s="865"/>
      <c r="CY121" s="865"/>
      <c r="CZ121" s="865"/>
      <c r="DA121" s="865"/>
      <c r="DB121" s="865"/>
      <c r="DC121" s="865"/>
      <c r="DD121" s="865"/>
      <c r="DE121" s="865"/>
      <c r="DF121" s="866"/>
      <c r="DG121" s="845">
        <v>965168</v>
      </c>
      <c r="DH121" s="846"/>
      <c r="DI121" s="846"/>
      <c r="DJ121" s="846"/>
      <c r="DK121" s="846"/>
      <c r="DL121" s="846">
        <v>1657507</v>
      </c>
      <c r="DM121" s="846"/>
      <c r="DN121" s="846"/>
      <c r="DO121" s="846"/>
      <c r="DP121" s="846"/>
      <c r="DQ121" s="846">
        <v>2232795</v>
      </c>
      <c r="DR121" s="846"/>
      <c r="DS121" s="846"/>
      <c r="DT121" s="846"/>
      <c r="DU121" s="846"/>
      <c r="DV121" s="823">
        <v>3</v>
      </c>
      <c r="DW121" s="823"/>
      <c r="DX121" s="823"/>
      <c r="DY121" s="823"/>
      <c r="DZ121" s="824"/>
    </row>
    <row r="122" spans="1:130" s="226" customFormat="1" ht="26.25" customHeight="1" x14ac:dyDescent="0.15">
      <c r="A122" s="849"/>
      <c r="B122" s="850"/>
      <c r="C122" s="844" t="s">
        <v>466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129</v>
      </c>
      <c r="AB122" s="809"/>
      <c r="AC122" s="809"/>
      <c r="AD122" s="809"/>
      <c r="AE122" s="810"/>
      <c r="AF122" s="811" t="s">
        <v>451</v>
      </c>
      <c r="AG122" s="809"/>
      <c r="AH122" s="809"/>
      <c r="AI122" s="809"/>
      <c r="AJ122" s="810"/>
      <c r="AK122" s="811" t="s">
        <v>451</v>
      </c>
      <c r="AL122" s="809"/>
      <c r="AM122" s="809"/>
      <c r="AN122" s="809"/>
      <c r="AO122" s="810"/>
      <c r="AP122" s="853" t="s">
        <v>451</v>
      </c>
      <c r="AQ122" s="854"/>
      <c r="AR122" s="854"/>
      <c r="AS122" s="854"/>
      <c r="AT122" s="855"/>
      <c r="AU122" s="912"/>
      <c r="AV122" s="913"/>
      <c r="AW122" s="913"/>
      <c r="AX122" s="913"/>
      <c r="AY122" s="914"/>
      <c r="AZ122" s="867" t="s">
        <v>487</v>
      </c>
      <c r="BA122" s="868"/>
      <c r="BB122" s="868"/>
      <c r="BC122" s="868"/>
      <c r="BD122" s="868"/>
      <c r="BE122" s="868"/>
      <c r="BF122" s="868"/>
      <c r="BG122" s="868"/>
      <c r="BH122" s="868"/>
      <c r="BI122" s="868"/>
      <c r="BJ122" s="868"/>
      <c r="BK122" s="868"/>
      <c r="BL122" s="868"/>
      <c r="BM122" s="868"/>
      <c r="BN122" s="868"/>
      <c r="BO122" s="868"/>
      <c r="BP122" s="869"/>
      <c r="BQ122" s="908">
        <v>149908257</v>
      </c>
      <c r="BR122" s="874"/>
      <c r="BS122" s="874"/>
      <c r="BT122" s="874"/>
      <c r="BU122" s="874"/>
      <c r="BV122" s="874">
        <v>151577561</v>
      </c>
      <c r="BW122" s="874"/>
      <c r="BX122" s="874"/>
      <c r="BY122" s="874"/>
      <c r="BZ122" s="874"/>
      <c r="CA122" s="874">
        <v>151383150</v>
      </c>
      <c r="CB122" s="874"/>
      <c r="CC122" s="874"/>
      <c r="CD122" s="874"/>
      <c r="CE122" s="874"/>
      <c r="CF122" s="875">
        <v>205.9</v>
      </c>
      <c r="CG122" s="876"/>
      <c r="CH122" s="876"/>
      <c r="CI122" s="876"/>
      <c r="CJ122" s="876"/>
      <c r="CK122" s="898"/>
      <c r="CL122" s="884"/>
      <c r="CM122" s="884"/>
      <c r="CN122" s="884"/>
      <c r="CO122" s="885"/>
      <c r="CP122" s="864" t="s">
        <v>488</v>
      </c>
      <c r="CQ122" s="865"/>
      <c r="CR122" s="865"/>
      <c r="CS122" s="865"/>
      <c r="CT122" s="865"/>
      <c r="CU122" s="865"/>
      <c r="CV122" s="865"/>
      <c r="CW122" s="865"/>
      <c r="CX122" s="865"/>
      <c r="CY122" s="865"/>
      <c r="CZ122" s="865"/>
      <c r="DA122" s="865"/>
      <c r="DB122" s="865"/>
      <c r="DC122" s="865"/>
      <c r="DD122" s="865"/>
      <c r="DE122" s="865"/>
      <c r="DF122" s="866"/>
      <c r="DG122" s="845">
        <v>685704</v>
      </c>
      <c r="DH122" s="846"/>
      <c r="DI122" s="846"/>
      <c r="DJ122" s="846"/>
      <c r="DK122" s="846"/>
      <c r="DL122" s="846">
        <v>648179</v>
      </c>
      <c r="DM122" s="846"/>
      <c r="DN122" s="846"/>
      <c r="DO122" s="846"/>
      <c r="DP122" s="846"/>
      <c r="DQ122" s="846">
        <v>610432</v>
      </c>
      <c r="DR122" s="846"/>
      <c r="DS122" s="846"/>
      <c r="DT122" s="846"/>
      <c r="DU122" s="846"/>
      <c r="DV122" s="823">
        <v>0.8</v>
      </c>
      <c r="DW122" s="823"/>
      <c r="DX122" s="823"/>
      <c r="DY122" s="823"/>
      <c r="DZ122" s="824"/>
    </row>
    <row r="123" spans="1:130" s="226" customFormat="1" ht="26.25" customHeight="1" x14ac:dyDescent="0.15">
      <c r="A123" s="849"/>
      <c r="B123" s="850"/>
      <c r="C123" s="844" t="s">
        <v>472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129</v>
      </c>
      <c r="AB123" s="809"/>
      <c r="AC123" s="809"/>
      <c r="AD123" s="809"/>
      <c r="AE123" s="810"/>
      <c r="AF123" s="811" t="s">
        <v>451</v>
      </c>
      <c r="AG123" s="809"/>
      <c r="AH123" s="809"/>
      <c r="AI123" s="809"/>
      <c r="AJ123" s="810"/>
      <c r="AK123" s="811" t="s">
        <v>451</v>
      </c>
      <c r="AL123" s="809"/>
      <c r="AM123" s="809"/>
      <c r="AN123" s="809"/>
      <c r="AO123" s="810"/>
      <c r="AP123" s="853" t="s">
        <v>129</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489</v>
      </c>
      <c r="BP123" s="907"/>
      <c r="BQ123" s="861">
        <v>201579125</v>
      </c>
      <c r="BR123" s="862"/>
      <c r="BS123" s="862"/>
      <c r="BT123" s="862"/>
      <c r="BU123" s="862"/>
      <c r="BV123" s="862">
        <v>204301967</v>
      </c>
      <c r="BW123" s="862"/>
      <c r="BX123" s="862"/>
      <c r="BY123" s="862"/>
      <c r="BZ123" s="862"/>
      <c r="CA123" s="862">
        <v>210847842</v>
      </c>
      <c r="CB123" s="862"/>
      <c r="CC123" s="862"/>
      <c r="CD123" s="862"/>
      <c r="CE123" s="862"/>
      <c r="CF123" s="777"/>
      <c r="CG123" s="778"/>
      <c r="CH123" s="778"/>
      <c r="CI123" s="778"/>
      <c r="CJ123" s="863"/>
      <c r="CK123" s="898"/>
      <c r="CL123" s="884"/>
      <c r="CM123" s="884"/>
      <c r="CN123" s="884"/>
      <c r="CO123" s="885"/>
      <c r="CP123" s="864" t="s">
        <v>490</v>
      </c>
      <c r="CQ123" s="865"/>
      <c r="CR123" s="865"/>
      <c r="CS123" s="865"/>
      <c r="CT123" s="865"/>
      <c r="CU123" s="865"/>
      <c r="CV123" s="865"/>
      <c r="CW123" s="865"/>
      <c r="CX123" s="865"/>
      <c r="CY123" s="865"/>
      <c r="CZ123" s="865"/>
      <c r="DA123" s="865"/>
      <c r="DB123" s="865"/>
      <c r="DC123" s="865"/>
      <c r="DD123" s="865"/>
      <c r="DE123" s="865"/>
      <c r="DF123" s="866"/>
      <c r="DG123" s="808">
        <v>542049</v>
      </c>
      <c r="DH123" s="809"/>
      <c r="DI123" s="809"/>
      <c r="DJ123" s="809"/>
      <c r="DK123" s="810"/>
      <c r="DL123" s="811">
        <v>500495</v>
      </c>
      <c r="DM123" s="809"/>
      <c r="DN123" s="809"/>
      <c r="DO123" s="809"/>
      <c r="DP123" s="810"/>
      <c r="DQ123" s="811">
        <v>458914</v>
      </c>
      <c r="DR123" s="809"/>
      <c r="DS123" s="809"/>
      <c r="DT123" s="809"/>
      <c r="DU123" s="810"/>
      <c r="DV123" s="853">
        <v>0.6</v>
      </c>
      <c r="DW123" s="854"/>
      <c r="DX123" s="854"/>
      <c r="DY123" s="854"/>
      <c r="DZ123" s="855"/>
    </row>
    <row r="124" spans="1:130" s="226" customFormat="1" ht="26.25" customHeight="1" thickBot="1" x14ac:dyDescent="0.2">
      <c r="A124" s="849"/>
      <c r="B124" s="850"/>
      <c r="C124" s="844" t="s">
        <v>475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456</v>
      </c>
      <c r="AB124" s="809"/>
      <c r="AC124" s="809"/>
      <c r="AD124" s="809"/>
      <c r="AE124" s="810"/>
      <c r="AF124" s="811" t="s">
        <v>129</v>
      </c>
      <c r="AG124" s="809"/>
      <c r="AH124" s="809"/>
      <c r="AI124" s="809"/>
      <c r="AJ124" s="810"/>
      <c r="AK124" s="811" t="s">
        <v>456</v>
      </c>
      <c r="AL124" s="809"/>
      <c r="AM124" s="809"/>
      <c r="AN124" s="809"/>
      <c r="AO124" s="810"/>
      <c r="AP124" s="853" t="s">
        <v>129</v>
      </c>
      <c r="AQ124" s="854"/>
      <c r="AR124" s="854"/>
      <c r="AS124" s="854"/>
      <c r="AT124" s="855"/>
      <c r="AU124" s="856" t="s">
        <v>491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127.6</v>
      </c>
      <c r="BR124" s="860"/>
      <c r="BS124" s="860"/>
      <c r="BT124" s="860"/>
      <c r="BU124" s="860"/>
      <c r="BV124" s="860">
        <v>119.7</v>
      </c>
      <c r="BW124" s="860"/>
      <c r="BX124" s="860"/>
      <c r="BY124" s="860"/>
      <c r="BZ124" s="860"/>
      <c r="CA124" s="860">
        <v>107.7</v>
      </c>
      <c r="CB124" s="860"/>
      <c r="CC124" s="860"/>
      <c r="CD124" s="860"/>
      <c r="CE124" s="860"/>
      <c r="CF124" s="755"/>
      <c r="CG124" s="756"/>
      <c r="CH124" s="756"/>
      <c r="CI124" s="756"/>
      <c r="CJ124" s="891"/>
      <c r="CK124" s="899"/>
      <c r="CL124" s="899"/>
      <c r="CM124" s="899"/>
      <c r="CN124" s="899"/>
      <c r="CO124" s="900"/>
      <c r="CP124" s="864" t="s">
        <v>492</v>
      </c>
      <c r="CQ124" s="865"/>
      <c r="CR124" s="865"/>
      <c r="CS124" s="865"/>
      <c r="CT124" s="865"/>
      <c r="CU124" s="865"/>
      <c r="CV124" s="865"/>
      <c r="CW124" s="865"/>
      <c r="CX124" s="865"/>
      <c r="CY124" s="865"/>
      <c r="CZ124" s="865"/>
      <c r="DA124" s="865"/>
      <c r="DB124" s="865"/>
      <c r="DC124" s="865"/>
      <c r="DD124" s="865"/>
      <c r="DE124" s="865"/>
      <c r="DF124" s="866"/>
      <c r="DG124" s="792">
        <v>1448909</v>
      </c>
      <c r="DH124" s="793"/>
      <c r="DI124" s="793"/>
      <c r="DJ124" s="793"/>
      <c r="DK124" s="794"/>
      <c r="DL124" s="795">
        <v>56206</v>
      </c>
      <c r="DM124" s="793"/>
      <c r="DN124" s="793"/>
      <c r="DO124" s="793"/>
      <c r="DP124" s="794"/>
      <c r="DQ124" s="795">
        <v>196928</v>
      </c>
      <c r="DR124" s="793"/>
      <c r="DS124" s="793"/>
      <c r="DT124" s="793"/>
      <c r="DU124" s="794"/>
      <c r="DV124" s="877">
        <v>0.3</v>
      </c>
      <c r="DW124" s="878"/>
      <c r="DX124" s="878"/>
      <c r="DY124" s="878"/>
      <c r="DZ124" s="879"/>
    </row>
    <row r="125" spans="1:130" s="226" customFormat="1" ht="26.25" customHeight="1" x14ac:dyDescent="0.15">
      <c r="A125" s="849"/>
      <c r="B125" s="850"/>
      <c r="C125" s="844" t="s">
        <v>477</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456</v>
      </c>
      <c r="AB125" s="809"/>
      <c r="AC125" s="809"/>
      <c r="AD125" s="809"/>
      <c r="AE125" s="810"/>
      <c r="AF125" s="811" t="s">
        <v>129</v>
      </c>
      <c r="AG125" s="809"/>
      <c r="AH125" s="809"/>
      <c r="AI125" s="809"/>
      <c r="AJ125" s="810"/>
      <c r="AK125" s="811" t="s">
        <v>129</v>
      </c>
      <c r="AL125" s="809"/>
      <c r="AM125" s="809"/>
      <c r="AN125" s="809"/>
      <c r="AO125" s="810"/>
      <c r="AP125" s="853" t="s">
        <v>129</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493</v>
      </c>
      <c r="CL125" s="881"/>
      <c r="CM125" s="881"/>
      <c r="CN125" s="881"/>
      <c r="CO125" s="882"/>
      <c r="CP125" s="889" t="s">
        <v>494</v>
      </c>
      <c r="CQ125" s="837"/>
      <c r="CR125" s="837"/>
      <c r="CS125" s="837"/>
      <c r="CT125" s="837"/>
      <c r="CU125" s="837"/>
      <c r="CV125" s="837"/>
      <c r="CW125" s="837"/>
      <c r="CX125" s="837"/>
      <c r="CY125" s="837"/>
      <c r="CZ125" s="837"/>
      <c r="DA125" s="837"/>
      <c r="DB125" s="837"/>
      <c r="DC125" s="837"/>
      <c r="DD125" s="837"/>
      <c r="DE125" s="837"/>
      <c r="DF125" s="838"/>
      <c r="DG125" s="890" t="s">
        <v>129</v>
      </c>
      <c r="DH125" s="871"/>
      <c r="DI125" s="871"/>
      <c r="DJ125" s="871"/>
      <c r="DK125" s="871"/>
      <c r="DL125" s="871" t="s">
        <v>456</v>
      </c>
      <c r="DM125" s="871"/>
      <c r="DN125" s="871"/>
      <c r="DO125" s="871"/>
      <c r="DP125" s="871"/>
      <c r="DQ125" s="871" t="s">
        <v>456</v>
      </c>
      <c r="DR125" s="871"/>
      <c r="DS125" s="871"/>
      <c r="DT125" s="871"/>
      <c r="DU125" s="871"/>
      <c r="DV125" s="872" t="s">
        <v>129</v>
      </c>
      <c r="DW125" s="872"/>
      <c r="DX125" s="872"/>
      <c r="DY125" s="872"/>
      <c r="DZ125" s="873"/>
    </row>
    <row r="126" spans="1:130" s="226" customFormat="1" ht="26.25" customHeight="1" thickBot="1" x14ac:dyDescent="0.2">
      <c r="A126" s="849"/>
      <c r="B126" s="850"/>
      <c r="C126" s="844" t="s">
        <v>479</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129</v>
      </c>
      <c r="AB126" s="809"/>
      <c r="AC126" s="809"/>
      <c r="AD126" s="809"/>
      <c r="AE126" s="810"/>
      <c r="AF126" s="811" t="s">
        <v>129</v>
      </c>
      <c r="AG126" s="809"/>
      <c r="AH126" s="809"/>
      <c r="AI126" s="809"/>
      <c r="AJ126" s="810"/>
      <c r="AK126" s="811" t="s">
        <v>456</v>
      </c>
      <c r="AL126" s="809"/>
      <c r="AM126" s="809"/>
      <c r="AN126" s="809"/>
      <c r="AO126" s="810"/>
      <c r="AP126" s="853" t="s">
        <v>129</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495</v>
      </c>
      <c r="CQ126" s="781"/>
      <c r="CR126" s="781"/>
      <c r="CS126" s="781"/>
      <c r="CT126" s="781"/>
      <c r="CU126" s="781"/>
      <c r="CV126" s="781"/>
      <c r="CW126" s="781"/>
      <c r="CX126" s="781"/>
      <c r="CY126" s="781"/>
      <c r="CZ126" s="781"/>
      <c r="DA126" s="781"/>
      <c r="DB126" s="781"/>
      <c r="DC126" s="781"/>
      <c r="DD126" s="781"/>
      <c r="DE126" s="781"/>
      <c r="DF126" s="782"/>
      <c r="DG126" s="845" t="s">
        <v>129</v>
      </c>
      <c r="DH126" s="846"/>
      <c r="DI126" s="846"/>
      <c r="DJ126" s="846"/>
      <c r="DK126" s="846"/>
      <c r="DL126" s="846" t="s">
        <v>456</v>
      </c>
      <c r="DM126" s="846"/>
      <c r="DN126" s="846"/>
      <c r="DO126" s="846"/>
      <c r="DP126" s="846"/>
      <c r="DQ126" s="846" t="s">
        <v>129</v>
      </c>
      <c r="DR126" s="846"/>
      <c r="DS126" s="846"/>
      <c r="DT126" s="846"/>
      <c r="DU126" s="846"/>
      <c r="DV126" s="823" t="s">
        <v>456</v>
      </c>
      <c r="DW126" s="823"/>
      <c r="DX126" s="823"/>
      <c r="DY126" s="823"/>
      <c r="DZ126" s="824"/>
    </row>
    <row r="127" spans="1:130" s="226" customFormat="1" ht="26.25" customHeight="1" x14ac:dyDescent="0.15">
      <c r="A127" s="851"/>
      <c r="B127" s="852"/>
      <c r="C127" s="867" t="s">
        <v>496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994</v>
      </c>
      <c r="AB127" s="809"/>
      <c r="AC127" s="809"/>
      <c r="AD127" s="809"/>
      <c r="AE127" s="810"/>
      <c r="AF127" s="811">
        <v>684</v>
      </c>
      <c r="AG127" s="809"/>
      <c r="AH127" s="809"/>
      <c r="AI127" s="809"/>
      <c r="AJ127" s="810"/>
      <c r="AK127" s="811">
        <v>419</v>
      </c>
      <c r="AL127" s="809"/>
      <c r="AM127" s="809"/>
      <c r="AN127" s="809"/>
      <c r="AO127" s="810"/>
      <c r="AP127" s="853">
        <v>0</v>
      </c>
      <c r="AQ127" s="854"/>
      <c r="AR127" s="854"/>
      <c r="AS127" s="854"/>
      <c r="AT127" s="855"/>
      <c r="AU127" s="228"/>
      <c r="AV127" s="228"/>
      <c r="AW127" s="228"/>
      <c r="AX127" s="870" t="s">
        <v>497</v>
      </c>
      <c r="AY127" s="841"/>
      <c r="AZ127" s="841"/>
      <c r="BA127" s="841"/>
      <c r="BB127" s="841"/>
      <c r="BC127" s="841"/>
      <c r="BD127" s="841"/>
      <c r="BE127" s="842"/>
      <c r="BF127" s="840" t="s">
        <v>498</v>
      </c>
      <c r="BG127" s="841"/>
      <c r="BH127" s="841"/>
      <c r="BI127" s="841"/>
      <c r="BJ127" s="841"/>
      <c r="BK127" s="841"/>
      <c r="BL127" s="842"/>
      <c r="BM127" s="840" t="s">
        <v>499</v>
      </c>
      <c r="BN127" s="841"/>
      <c r="BO127" s="841"/>
      <c r="BP127" s="841"/>
      <c r="BQ127" s="841"/>
      <c r="BR127" s="841"/>
      <c r="BS127" s="842"/>
      <c r="BT127" s="840" t="s">
        <v>500</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501</v>
      </c>
      <c r="CQ127" s="781"/>
      <c r="CR127" s="781"/>
      <c r="CS127" s="781"/>
      <c r="CT127" s="781"/>
      <c r="CU127" s="781"/>
      <c r="CV127" s="781"/>
      <c r="CW127" s="781"/>
      <c r="CX127" s="781"/>
      <c r="CY127" s="781"/>
      <c r="CZ127" s="781"/>
      <c r="DA127" s="781"/>
      <c r="DB127" s="781"/>
      <c r="DC127" s="781"/>
      <c r="DD127" s="781"/>
      <c r="DE127" s="781"/>
      <c r="DF127" s="782"/>
      <c r="DG127" s="845" t="s">
        <v>129</v>
      </c>
      <c r="DH127" s="846"/>
      <c r="DI127" s="846"/>
      <c r="DJ127" s="846"/>
      <c r="DK127" s="846"/>
      <c r="DL127" s="846" t="s">
        <v>129</v>
      </c>
      <c r="DM127" s="846"/>
      <c r="DN127" s="846"/>
      <c r="DO127" s="846"/>
      <c r="DP127" s="846"/>
      <c r="DQ127" s="846" t="s">
        <v>129</v>
      </c>
      <c r="DR127" s="846"/>
      <c r="DS127" s="846"/>
      <c r="DT127" s="846"/>
      <c r="DU127" s="846"/>
      <c r="DV127" s="823" t="s">
        <v>129</v>
      </c>
      <c r="DW127" s="823"/>
      <c r="DX127" s="823"/>
      <c r="DY127" s="823"/>
      <c r="DZ127" s="824"/>
    </row>
    <row r="128" spans="1:130" s="226" customFormat="1" ht="26.25" customHeight="1" thickBot="1" x14ac:dyDescent="0.2">
      <c r="A128" s="825" t="s">
        <v>502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503</v>
      </c>
      <c r="X128" s="827"/>
      <c r="Y128" s="827"/>
      <c r="Z128" s="828"/>
      <c r="AA128" s="829">
        <v>3469982</v>
      </c>
      <c r="AB128" s="830"/>
      <c r="AC128" s="830"/>
      <c r="AD128" s="830"/>
      <c r="AE128" s="831"/>
      <c r="AF128" s="832">
        <v>3328014</v>
      </c>
      <c r="AG128" s="830"/>
      <c r="AH128" s="830"/>
      <c r="AI128" s="830"/>
      <c r="AJ128" s="831"/>
      <c r="AK128" s="832">
        <v>3519794</v>
      </c>
      <c r="AL128" s="830"/>
      <c r="AM128" s="830"/>
      <c r="AN128" s="830"/>
      <c r="AO128" s="831"/>
      <c r="AP128" s="833"/>
      <c r="AQ128" s="834"/>
      <c r="AR128" s="834"/>
      <c r="AS128" s="834"/>
      <c r="AT128" s="835"/>
      <c r="AU128" s="228"/>
      <c r="AV128" s="228"/>
      <c r="AW128" s="228"/>
      <c r="AX128" s="836" t="s">
        <v>504</v>
      </c>
      <c r="AY128" s="837"/>
      <c r="AZ128" s="837"/>
      <c r="BA128" s="837"/>
      <c r="BB128" s="837"/>
      <c r="BC128" s="837"/>
      <c r="BD128" s="837"/>
      <c r="BE128" s="838"/>
      <c r="BF128" s="815" t="s">
        <v>129</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505</v>
      </c>
      <c r="CQ128" s="759"/>
      <c r="CR128" s="759"/>
      <c r="CS128" s="759"/>
      <c r="CT128" s="759"/>
      <c r="CU128" s="759"/>
      <c r="CV128" s="759"/>
      <c r="CW128" s="759"/>
      <c r="CX128" s="759"/>
      <c r="CY128" s="759"/>
      <c r="CZ128" s="759"/>
      <c r="DA128" s="759"/>
      <c r="DB128" s="759"/>
      <c r="DC128" s="759"/>
      <c r="DD128" s="759"/>
      <c r="DE128" s="759"/>
      <c r="DF128" s="760"/>
      <c r="DG128" s="819" t="s">
        <v>129</v>
      </c>
      <c r="DH128" s="820"/>
      <c r="DI128" s="820"/>
      <c r="DJ128" s="820"/>
      <c r="DK128" s="820"/>
      <c r="DL128" s="820" t="s">
        <v>129</v>
      </c>
      <c r="DM128" s="820"/>
      <c r="DN128" s="820"/>
      <c r="DO128" s="820"/>
      <c r="DP128" s="820"/>
      <c r="DQ128" s="820" t="s">
        <v>456</v>
      </c>
      <c r="DR128" s="820"/>
      <c r="DS128" s="820"/>
      <c r="DT128" s="820"/>
      <c r="DU128" s="820"/>
      <c r="DV128" s="821" t="s">
        <v>129</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506</v>
      </c>
      <c r="X129" s="806"/>
      <c r="Y129" s="806"/>
      <c r="Z129" s="807"/>
      <c r="AA129" s="808">
        <v>80043035</v>
      </c>
      <c r="AB129" s="809"/>
      <c r="AC129" s="809"/>
      <c r="AD129" s="809"/>
      <c r="AE129" s="810"/>
      <c r="AF129" s="811">
        <v>80983257</v>
      </c>
      <c r="AG129" s="809"/>
      <c r="AH129" s="809"/>
      <c r="AI129" s="809"/>
      <c r="AJ129" s="810"/>
      <c r="AK129" s="811">
        <v>84531825</v>
      </c>
      <c r="AL129" s="809"/>
      <c r="AM129" s="809"/>
      <c r="AN129" s="809"/>
      <c r="AO129" s="810"/>
      <c r="AP129" s="812"/>
      <c r="AQ129" s="813"/>
      <c r="AR129" s="813"/>
      <c r="AS129" s="813"/>
      <c r="AT129" s="814"/>
      <c r="AU129" s="229"/>
      <c r="AV129" s="229"/>
      <c r="AW129" s="229"/>
      <c r="AX129" s="780" t="s">
        <v>507</v>
      </c>
      <c r="AY129" s="781"/>
      <c r="AZ129" s="781"/>
      <c r="BA129" s="781"/>
      <c r="BB129" s="781"/>
      <c r="BC129" s="781"/>
      <c r="BD129" s="781"/>
      <c r="BE129" s="782"/>
      <c r="BF129" s="799" t="s">
        <v>456</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509</v>
      </c>
      <c r="X130" s="806"/>
      <c r="Y130" s="806"/>
      <c r="Z130" s="807"/>
      <c r="AA130" s="808">
        <v>10901532</v>
      </c>
      <c r="AB130" s="809"/>
      <c r="AC130" s="809"/>
      <c r="AD130" s="809"/>
      <c r="AE130" s="810"/>
      <c r="AF130" s="811">
        <v>10964370</v>
      </c>
      <c r="AG130" s="809"/>
      <c r="AH130" s="809"/>
      <c r="AI130" s="809"/>
      <c r="AJ130" s="810"/>
      <c r="AK130" s="811">
        <v>11023968</v>
      </c>
      <c r="AL130" s="809"/>
      <c r="AM130" s="809"/>
      <c r="AN130" s="809"/>
      <c r="AO130" s="810"/>
      <c r="AP130" s="812"/>
      <c r="AQ130" s="813"/>
      <c r="AR130" s="813"/>
      <c r="AS130" s="813"/>
      <c r="AT130" s="814"/>
      <c r="AU130" s="229"/>
      <c r="AV130" s="229"/>
      <c r="AW130" s="229"/>
      <c r="AX130" s="780" t="s">
        <v>510</v>
      </c>
      <c r="AY130" s="781"/>
      <c r="AZ130" s="781"/>
      <c r="BA130" s="781"/>
      <c r="BB130" s="781"/>
      <c r="BC130" s="781"/>
      <c r="BD130" s="781"/>
      <c r="BE130" s="782"/>
      <c r="BF130" s="783">
        <v>9.6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511</v>
      </c>
      <c r="X131" s="790"/>
      <c r="Y131" s="790"/>
      <c r="Z131" s="791"/>
      <c r="AA131" s="792">
        <v>69141503</v>
      </c>
      <c r="AB131" s="793"/>
      <c r="AC131" s="793"/>
      <c r="AD131" s="793"/>
      <c r="AE131" s="794"/>
      <c r="AF131" s="795">
        <v>70018887</v>
      </c>
      <c r="AG131" s="793"/>
      <c r="AH131" s="793"/>
      <c r="AI131" s="793"/>
      <c r="AJ131" s="794"/>
      <c r="AK131" s="795">
        <v>73507857</v>
      </c>
      <c r="AL131" s="793"/>
      <c r="AM131" s="793"/>
      <c r="AN131" s="793"/>
      <c r="AO131" s="794"/>
      <c r="AP131" s="796"/>
      <c r="AQ131" s="797"/>
      <c r="AR131" s="797"/>
      <c r="AS131" s="797"/>
      <c r="AT131" s="798"/>
      <c r="AU131" s="229"/>
      <c r="AV131" s="229"/>
      <c r="AW131" s="229"/>
      <c r="AX131" s="758" t="s">
        <v>512</v>
      </c>
      <c r="AY131" s="759"/>
      <c r="AZ131" s="759"/>
      <c r="BA131" s="759"/>
      <c r="BB131" s="759"/>
      <c r="BC131" s="759"/>
      <c r="BD131" s="759"/>
      <c r="BE131" s="760"/>
      <c r="BF131" s="761">
        <v>107.7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514</v>
      </c>
      <c r="W132" s="771"/>
      <c r="X132" s="771"/>
      <c r="Y132" s="771"/>
      <c r="Z132" s="772"/>
      <c r="AA132" s="773">
        <v>10.323655540000001</v>
      </c>
      <c r="AB132" s="774"/>
      <c r="AC132" s="774"/>
      <c r="AD132" s="774"/>
      <c r="AE132" s="775"/>
      <c r="AF132" s="776">
        <v>9.7220378119999999</v>
      </c>
      <c r="AG132" s="774"/>
      <c r="AH132" s="774"/>
      <c r="AI132" s="774"/>
      <c r="AJ132" s="775"/>
      <c r="AK132" s="776">
        <v>8.8800243850000005</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515</v>
      </c>
      <c r="W133" s="750"/>
      <c r="X133" s="750"/>
      <c r="Y133" s="750"/>
      <c r="Z133" s="751"/>
      <c r="AA133" s="752">
        <v>11.3</v>
      </c>
      <c r="AB133" s="753"/>
      <c r="AC133" s="753"/>
      <c r="AD133" s="753"/>
      <c r="AE133" s="754"/>
      <c r="AF133" s="752">
        <v>10.6</v>
      </c>
      <c r="AG133" s="753"/>
      <c r="AH133" s="753"/>
      <c r="AI133" s="753"/>
      <c r="AJ133" s="754"/>
      <c r="AK133" s="752">
        <v>9.6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6X1c3JkSRA2vt/u2SB+9WoHsY6kEV/fu6Zg8mcPkJXMQ5s5D8rS5AWLrx24h4hLRw5fT5HxrYch/iuC/+xPdw==" saltValue="bu+/DKUZYtm7dZKbXcRW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M50" sqref="AM50"/>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dYqlb/gxZpdGXb4LpJB4s8iDvm6pbuiRtduCFuCkn7hmFuRev64Y7QMWDiGAQ+x8E84dpVs3HScycWN/iaI6Q==" saltValue="Mxel3p23g1jSBzzvBewu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519</v>
      </c>
      <c r="AP7" s="268"/>
      <c r="AQ7" s="269" t="s">
        <v>520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521</v>
      </c>
      <c r="AQ8" s="275" t="s">
        <v>522</v>
      </c>
      <c r="AR8" s="276" t="s">
        <v>523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524</v>
      </c>
      <c r="AL9" s="1159"/>
      <c r="AM9" s="1159"/>
      <c r="AN9" s="1160"/>
      <c r="AO9" s="277">
        <v>24319337</v>
      </c>
      <c r="AP9" s="277">
        <v>67058</v>
      </c>
      <c r="AQ9" s="278">
        <v>62943</v>
      </c>
      <c r="AR9" s="279">
        <v>6.5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525</v>
      </c>
      <c r="AL10" s="1159"/>
      <c r="AM10" s="1159"/>
      <c r="AN10" s="1160"/>
      <c r="AO10" s="280">
        <v>8932</v>
      </c>
      <c r="AP10" s="280">
        <v>25</v>
      </c>
      <c r="AQ10" s="281">
        <v>1681</v>
      </c>
      <c r="AR10" s="282">
        <v>-98.5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526</v>
      </c>
      <c r="AL11" s="1159"/>
      <c r="AM11" s="1159"/>
      <c r="AN11" s="1160"/>
      <c r="AO11" s="280">
        <v>17878</v>
      </c>
      <c r="AP11" s="280">
        <v>49</v>
      </c>
      <c r="AQ11" s="281">
        <v>656</v>
      </c>
      <c r="AR11" s="282">
        <v>-92.5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527</v>
      </c>
      <c r="AL12" s="1159"/>
      <c r="AM12" s="1159"/>
      <c r="AN12" s="1160"/>
      <c r="AO12" s="280" t="s">
        <v>528</v>
      </c>
      <c r="AP12" s="280" t="s">
        <v>528</v>
      </c>
      <c r="AQ12" s="281">
        <v>24</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529</v>
      </c>
      <c r="AL13" s="1159"/>
      <c r="AM13" s="1159"/>
      <c r="AN13" s="1160"/>
      <c r="AO13" s="280">
        <v>687497</v>
      </c>
      <c r="AP13" s="280">
        <v>1896</v>
      </c>
      <c r="AQ13" s="281">
        <v>1968</v>
      </c>
      <c r="AR13" s="282">
        <v>-3.7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530</v>
      </c>
      <c r="AL14" s="1159"/>
      <c r="AM14" s="1159"/>
      <c r="AN14" s="1160"/>
      <c r="AO14" s="280">
        <v>249419</v>
      </c>
      <c r="AP14" s="280">
        <v>688</v>
      </c>
      <c r="AQ14" s="281">
        <v>1222</v>
      </c>
      <c r="AR14" s="282">
        <v>-43.7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531</v>
      </c>
      <c r="AL15" s="1162"/>
      <c r="AM15" s="1162"/>
      <c r="AN15" s="1163"/>
      <c r="AO15" s="280">
        <v>-2062723</v>
      </c>
      <c r="AP15" s="280">
        <v>-5688</v>
      </c>
      <c r="AQ15" s="281">
        <v>-3725</v>
      </c>
      <c r="AR15" s="282">
        <v>52.7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185</v>
      </c>
      <c r="AL16" s="1162"/>
      <c r="AM16" s="1162"/>
      <c r="AN16" s="1163"/>
      <c r="AO16" s="280">
        <v>23220340</v>
      </c>
      <c r="AP16" s="280">
        <v>64027</v>
      </c>
      <c r="AQ16" s="281">
        <v>64768</v>
      </c>
      <c r="AR16" s="282">
        <v>-1.1000000000000001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536</v>
      </c>
      <c r="AL21" s="1165"/>
      <c r="AM21" s="1165"/>
      <c r="AN21" s="1166"/>
      <c r="AO21" s="293">
        <v>6.87</v>
      </c>
      <c r="AP21" s="294">
        <v>6.41</v>
      </c>
      <c r="AQ21" s="295">
        <v>0.46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537</v>
      </c>
      <c r="AL22" s="1165"/>
      <c r="AM22" s="1165"/>
      <c r="AN22" s="1166"/>
      <c r="AO22" s="298">
        <v>99.2</v>
      </c>
      <c r="AP22" s="299">
        <v>99.7</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538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519</v>
      </c>
      <c r="AP30" s="268"/>
      <c r="AQ30" s="269" t="s">
        <v>520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521</v>
      </c>
      <c r="AQ31" s="275" t="s">
        <v>522</v>
      </c>
      <c r="AR31" s="276" t="s">
        <v>523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541</v>
      </c>
      <c r="AL32" s="1149"/>
      <c r="AM32" s="1149"/>
      <c r="AN32" s="1150"/>
      <c r="AO32" s="308">
        <v>15601820</v>
      </c>
      <c r="AP32" s="308">
        <v>43020</v>
      </c>
      <c r="AQ32" s="309">
        <v>36898</v>
      </c>
      <c r="AR32" s="310">
        <v>16.600000000000001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542</v>
      </c>
      <c r="AL33" s="1149"/>
      <c r="AM33" s="1149"/>
      <c r="AN33" s="1150"/>
      <c r="AO33" s="308" t="s">
        <v>528</v>
      </c>
      <c r="AP33" s="308" t="s">
        <v>528</v>
      </c>
      <c r="AQ33" s="309">
        <v>2</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543</v>
      </c>
      <c r="AL34" s="1149"/>
      <c r="AM34" s="1149"/>
      <c r="AN34" s="1150"/>
      <c r="AO34" s="308" t="s">
        <v>528</v>
      </c>
      <c r="AP34" s="308" t="s">
        <v>528</v>
      </c>
      <c r="AQ34" s="309">
        <v>63</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544</v>
      </c>
      <c r="AL35" s="1149"/>
      <c r="AM35" s="1149"/>
      <c r="AN35" s="1150"/>
      <c r="AO35" s="308">
        <v>5469039</v>
      </c>
      <c r="AP35" s="308">
        <v>15080</v>
      </c>
      <c r="AQ35" s="309">
        <v>8350</v>
      </c>
      <c r="AR35" s="310">
        <v>80.599999999999994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545</v>
      </c>
      <c r="AL36" s="1149"/>
      <c r="AM36" s="1149"/>
      <c r="AN36" s="1150"/>
      <c r="AO36" s="308" t="s">
        <v>528</v>
      </c>
      <c r="AP36" s="308" t="s">
        <v>528</v>
      </c>
      <c r="AQ36" s="309">
        <v>436</v>
      </c>
      <c r="AR36" s="310" t="s">
        <v>528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546</v>
      </c>
      <c r="AL37" s="1149"/>
      <c r="AM37" s="1149"/>
      <c r="AN37" s="1150"/>
      <c r="AO37" s="308">
        <v>419</v>
      </c>
      <c r="AP37" s="308">
        <v>1</v>
      </c>
      <c r="AQ37" s="309">
        <v>641</v>
      </c>
      <c r="AR37" s="310">
        <v>-99.8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547</v>
      </c>
      <c r="AL38" s="1152"/>
      <c r="AM38" s="1152"/>
      <c r="AN38" s="1153"/>
      <c r="AO38" s="311" t="s">
        <v>528</v>
      </c>
      <c r="AP38" s="311" t="s">
        <v>528</v>
      </c>
      <c r="AQ38" s="312">
        <v>1</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548</v>
      </c>
      <c r="AL39" s="1152"/>
      <c r="AM39" s="1152"/>
      <c r="AN39" s="1153"/>
      <c r="AO39" s="308">
        <v>-3519794</v>
      </c>
      <c r="AP39" s="308">
        <v>-9705</v>
      </c>
      <c r="AQ39" s="309">
        <v>-7817</v>
      </c>
      <c r="AR39" s="310">
        <v>24.2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549</v>
      </c>
      <c r="AL40" s="1149"/>
      <c r="AM40" s="1149"/>
      <c r="AN40" s="1150"/>
      <c r="AO40" s="308">
        <v>-11023968</v>
      </c>
      <c r="AP40" s="308">
        <v>-30397</v>
      </c>
      <c r="AQ40" s="309">
        <v>-28299</v>
      </c>
      <c r="AR40" s="310">
        <v>7.4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297</v>
      </c>
      <c r="AL41" s="1155"/>
      <c r="AM41" s="1155"/>
      <c r="AN41" s="1156"/>
      <c r="AO41" s="308">
        <v>6527516</v>
      </c>
      <c r="AP41" s="308">
        <v>17999</v>
      </c>
      <c r="AQ41" s="309">
        <v>10277</v>
      </c>
      <c r="AR41" s="310">
        <v>75.099999999999994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519</v>
      </c>
      <c r="AN49" s="1143" t="s">
        <v>553</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554</v>
      </c>
      <c r="AO50" s="325" t="s">
        <v>555</v>
      </c>
      <c r="AP50" s="326" t="s">
        <v>556</v>
      </c>
      <c r="AQ50" s="327" t="s">
        <v>557</v>
      </c>
      <c r="AR50" s="328" t="s">
        <v>558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18963256</v>
      </c>
      <c r="AN51" s="330">
        <v>51108</v>
      </c>
      <c r="AO51" s="331">
        <v>19.399999999999999</v>
      </c>
      <c r="AP51" s="332">
        <v>48088</v>
      </c>
      <c r="AQ51" s="333">
        <v>3.6</v>
      </c>
      <c r="AR51" s="334">
        <v>15.8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3653500</v>
      </c>
      <c r="AN52" s="338">
        <v>9847</v>
      </c>
      <c r="AO52" s="339">
        <v>-51.9</v>
      </c>
      <c r="AP52" s="340">
        <v>25183</v>
      </c>
      <c r="AQ52" s="341">
        <v>-4.3</v>
      </c>
      <c r="AR52" s="342">
        <v>-47.6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17850772</v>
      </c>
      <c r="AN53" s="330">
        <v>48398</v>
      </c>
      <c r="AO53" s="331">
        <v>-5.3</v>
      </c>
      <c r="AP53" s="332">
        <v>46457</v>
      </c>
      <c r="AQ53" s="333">
        <v>-3.4</v>
      </c>
      <c r="AR53" s="334">
        <v>-1.9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4342692</v>
      </c>
      <c r="AN54" s="338">
        <v>11774</v>
      </c>
      <c r="AO54" s="339">
        <v>19.600000000000001</v>
      </c>
      <c r="AP54" s="340">
        <v>24020</v>
      </c>
      <c r="AQ54" s="341">
        <v>-4.5999999999999996</v>
      </c>
      <c r="AR54" s="342">
        <v>24.2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26620318</v>
      </c>
      <c r="AN55" s="330">
        <v>72550</v>
      </c>
      <c r="AO55" s="331">
        <v>49.9</v>
      </c>
      <c r="AP55" s="332">
        <v>51849</v>
      </c>
      <c r="AQ55" s="333">
        <v>11.6</v>
      </c>
      <c r="AR55" s="334">
        <v>38.299999999999997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5770573</v>
      </c>
      <c r="AN56" s="338">
        <v>15727</v>
      </c>
      <c r="AO56" s="339">
        <v>33.6</v>
      </c>
      <c r="AP56" s="340">
        <v>26326</v>
      </c>
      <c r="AQ56" s="341">
        <v>9.6</v>
      </c>
      <c r="AR56" s="342">
        <v>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18165393</v>
      </c>
      <c r="AN57" s="330">
        <v>49746</v>
      </c>
      <c r="AO57" s="331">
        <v>-31.4</v>
      </c>
      <c r="AP57" s="332">
        <v>52191</v>
      </c>
      <c r="AQ57" s="333">
        <v>0.7</v>
      </c>
      <c r="AR57" s="334">
        <v>-32.1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6249130</v>
      </c>
      <c r="AN58" s="338">
        <v>17113</v>
      </c>
      <c r="AO58" s="339">
        <v>8.8000000000000007</v>
      </c>
      <c r="AP58" s="340">
        <v>26807</v>
      </c>
      <c r="AQ58" s="341">
        <v>1.8</v>
      </c>
      <c r="AR58" s="342">
        <v>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18748338</v>
      </c>
      <c r="AN59" s="330">
        <v>51696</v>
      </c>
      <c r="AO59" s="331">
        <v>3.9</v>
      </c>
      <c r="AP59" s="332">
        <v>48105</v>
      </c>
      <c r="AQ59" s="333">
        <v>-7.8</v>
      </c>
      <c r="AR59" s="334">
        <v>11.7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9043525</v>
      </c>
      <c r="AN60" s="338">
        <v>24937</v>
      </c>
      <c r="AO60" s="339">
        <v>45.7</v>
      </c>
      <c r="AP60" s="340">
        <v>24072</v>
      </c>
      <c r="AQ60" s="341">
        <v>-10.199999999999999</v>
      </c>
      <c r="AR60" s="342">
        <v>55.9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20069615</v>
      </c>
      <c r="AN61" s="345">
        <v>54700</v>
      </c>
      <c r="AO61" s="346">
        <v>7.3</v>
      </c>
      <c r="AP61" s="347">
        <v>49338</v>
      </c>
      <c r="AQ61" s="348">
        <v>0.9</v>
      </c>
      <c r="AR61" s="334">
        <v>6.4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5811884</v>
      </c>
      <c r="AN62" s="338">
        <v>15880</v>
      </c>
      <c r="AO62" s="339">
        <v>11.2</v>
      </c>
      <c r="AP62" s="340">
        <v>25282</v>
      </c>
      <c r="AQ62" s="341">
        <v>-1.5</v>
      </c>
      <c r="AR62" s="342">
        <v>12.7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0vkTqrvcXJsW1ZXMUUCbdKMV92tycLyctcLWMCRwFgGVQG6ZEDkns3GGYfxxe5+Cgh7F9B0hPb28KskUakJJMQ==" saltValue="/MEH9sb3usEYedo8h3mm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567</v>
      </c>
    </row>
    <row r="120" spans="125:125" ht="13.5" hidden="1" customHeight="1" x14ac:dyDescent="0.15"/>
    <row r="121" spans="125:125" ht="13.5" hidden="1" customHeight="1" x14ac:dyDescent="0.15">
      <c r="DU121" s="255"/>
    </row>
  </sheetData>
  <sheetProtection algorithmName="SHA-512" hashValue="FRgZl8yw/wHPIvZEINVsYV+5HB0NkqCJ4Ic9SXyEPFdx5kV19yrn7ntWrbxvCzFGnojNMr2V/HZeCbUt81q4wg==" saltValue="I4q5Nvtjic1VH5FGaS0W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568</v>
      </c>
    </row>
  </sheetData>
  <sheetProtection algorithmName="SHA-512" hashValue="PtsbmXdzFWyNcVl5lb5FbQrfwF33mnsUGojhNlF1YkPeJfhr+rxTSq4gBpTL2BBdTUutTUxzTKEJm1aDHS7X8A==" saltValue="IEyTq8lzREoEAoDLTvyP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67" t="s">
        <v>3</v>
      </c>
      <c r="D47" s="1167"/>
      <c r="E47" s="1168"/>
      <c r="F47" s="11">
        <v>14.22</v>
      </c>
      <c r="G47" s="12">
        <v>9.25</v>
      </c>
      <c r="H47" s="12">
        <v>5.9</v>
      </c>
      <c r="I47" s="12">
        <v>6.6</v>
      </c>
      <c r="J47" s="13">
        <v>10.91</v>
      </c>
    </row>
    <row r="48" spans="2:10" ht="57.75" customHeight="1" x14ac:dyDescent="0.15">
      <c r="B48" s="14"/>
      <c r="C48" s="1169" t="s">
        <v>4</v>
      </c>
      <c r="D48" s="1169"/>
      <c r="E48" s="1170"/>
      <c r="F48" s="15">
        <v>0.19</v>
      </c>
      <c r="G48" s="16">
        <v>0.49</v>
      </c>
      <c r="H48" s="16">
        <v>0.44</v>
      </c>
      <c r="I48" s="16">
        <v>1.76</v>
      </c>
      <c r="J48" s="17">
        <v>2.86</v>
      </c>
    </row>
    <row r="49" spans="2:10" ht="57.75" customHeight="1" thickBot="1" x14ac:dyDescent="0.2">
      <c r="B49" s="18"/>
      <c r="C49" s="1171" t="s">
        <v>5</v>
      </c>
      <c r="D49" s="1171"/>
      <c r="E49" s="1172"/>
      <c r="F49" s="19" t="s">
        <v>574</v>
      </c>
      <c r="G49" s="20" t="s">
        <v>575</v>
      </c>
      <c r="H49" s="20" t="s">
        <v>576</v>
      </c>
      <c r="I49" s="20">
        <v>2.09</v>
      </c>
      <c r="J49" s="21">
        <v>5.77</v>
      </c>
    </row>
    <row r="50" spans="2:10" x14ac:dyDescent="0.15"/>
  </sheetData>
  <sheetProtection algorithmName="SHA-512" hashValue="ec0RRZjXCm3bYIwsykuTWlGxra67+D9xKtzKUdao4kg4ebRN1CRP8aG/xRF9XFHGo1RwNYerhxq3vEifDGGK/Q==" saltValue="B8SkFEJrN0+XsB4hhS8i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2023-03-22T00:41:38Z</cp:lastPrinted>
  <dcterms:created xsi:type="dcterms:W3CDTF">2023-02-20T06:24:21Z</dcterms:created>
  <dcterms:modified xsi:type="dcterms:W3CDTF">2023-09-28T08:29:48Z</dcterms:modified>
  <cp:category/>
</cp:coreProperties>
</file>