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20490" windowHeight="109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1" i="12" l="1"/>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O35" i="10"/>
  <c r="CO34" i="10"/>
  <c r="BW34" i="10"/>
  <c r="BW35" i="10" s="1"/>
  <c r="BW36" i="10" s="1"/>
  <c r="BW37" i="10" s="1"/>
  <c r="BW38" i="10" s="1"/>
  <c r="BW39" i="10" s="1"/>
  <c r="BW40" i="10" s="1"/>
  <c r="BW41" i="10" s="1"/>
  <c r="BW42" i="10" s="1"/>
  <c r="BW43" i="10" s="1"/>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alcChain>
</file>

<file path=xl/sharedStrings.xml><?xml version="1.0" encoding="utf-8"?>
<sst xmlns="http://schemas.openxmlformats.org/spreadsheetml/2006/main" count="1190" uniqueCount="620">
  <si>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</si>
  <si>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</si>
  <si>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</si>
  <si>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</si>
  <si>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</si>
  <si>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</si>
  <si>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</si>
  <si>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</si>
  <si>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</si>
  <si>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</si>
  <si>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</si>
  <si>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</si>
  <si>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</si>
  <si>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</si>
  <si>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</si>
  <si>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</si>
  <si>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</si>
  <si>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</si>
  <si>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</si>
  <si>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</si>
  <si>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</si>
  <si>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</si>
  <si>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</si>
  <si>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</si>
  <si>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</si>
  <si>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</si>
  <si>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</si>
  <si>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</si>
  <si>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</si>
  <si>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</si>
  <si>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</si>
  <si>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</si>
  <si>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</si>
  <si>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</si>
  <si>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</si>
  <si>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</si>
  <si>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</si>
  <si>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</si>
  <si>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</si>
  <si>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</si>
  <si>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</si>
  <si>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</si>
  <si>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</si>
  <si>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</si>
  <si>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</si>
  <si>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</si>
  <si>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</si>
  <si>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</si>
  <si>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</si>
  <si>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</si>
  <si>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</si>
  <si>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</si>
  <si>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</si>
  <si>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</si>
  <si>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</si>
  <si>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</si>
  <si>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</si>
  <si>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</si>
  <si>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</si>
  <si>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</si>
  <si>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</si>
  <si>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</si>
  <si>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</si>
  <si>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</si>
  <si>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</si>
  <si>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</si>
  <si>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</si>
  <si>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</si>
  <si>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</si>
  <si>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</si>
  <si>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</si>
  <si>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</si>
  <si>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</si>
  <si>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</si>
  <si>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</si>
  <si>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</si>
  <si>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</si>
  <si>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</si>
  <si>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</si>
  <si>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</si>
  <si>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</si>
  <si>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</si>
  <si>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</si>
  <si>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</si>
  <si>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</si>
  <si>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</si>
  <si>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</si>
  <si>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</si>
  <si>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</si>
  <si>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</si>
  <si>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</si>
  <si>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</si>
  <si>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</si>
  <si>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</si>
  <si>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</si>
  <si>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</si>
  <si>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</si>
  <si>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</si>
  <si>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</si>
  <si>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</si>
  <si>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</si>
  <si>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</si>
  <si>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</si>
  <si>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</si>
  <si>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</si>
  <si>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</si>
  <si>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</si>
  <si>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</si>
  <si>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</si>
  <si>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</si>
  <si>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</si>
  <si>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</si>
  <si>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</si>
  <si>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</si>
  <si>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</si>
  <si>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</si>
  <si>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</si>
  <si>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</si>
  <si>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</si>
  <si>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</si>
  <si>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</si>
  <si>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</si>
  <si>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</si>
  <si>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</si>
  <si>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</si>
  <si>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</si>
  <si>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</si>
  <si>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</si>
  <si>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</si>
  <si>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</si>
  <si>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</si>
  <si>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</si>
  <si>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</si>
  <si>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</si>
  <si>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</si>
  <si>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</si>
  <si>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</si>
  <si>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</si>
  <si>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</si>
  <si>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</si>
  <si>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</si>
  <si>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</si>
  <si>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</si>
  <si>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</si>
  <si>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</si>
  <si>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</si>
  <si>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</si>
  <si>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</si>
  <si>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</si>
  <si>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</si>
  <si>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</si>
  <si>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</si>
  <si>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</si>
  <si>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</si>
  <si>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</si>
  <si>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</si>
  <si>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</si>
  <si>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</si>
  <si>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</si>
  <si>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</si>
  <si>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</si>
  <si>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</si>
  <si>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</si>
  <si>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</si>
  <si>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</si>
  <si>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</si>
  <si>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</si>
  <si>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</si>
  <si>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</si>
  <si>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</si>
  <si>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</si>
  <si>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</si>
  <si>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</si>
  <si>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</si>
  <si>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</si>
  <si>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</si>
  <si>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</si>
  <si>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</si>
  <si>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</si>
  <si>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</si>
  <si>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</si>
  <si>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</si>
  <si>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</si>
  <si>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</si>
  <si>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</si>
  <si>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</si>
  <si>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</si>
  <si>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</si>
  <si>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</si>
  <si>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</si>
  <si>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</si>
  <si>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</si>
  <si>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</si>
  <si>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</si>
  <si>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</si>
  <si>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</si>
  <si>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</si>
  <si>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</si>
  <si>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</si>
  <si>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</si>
  <si>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</si>
  <si>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</si>
  <si>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</si>
  <si>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</si>
  <si>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</si>
  <si>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</si>
  <si>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</si>
  <si>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</si>
  <si>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</si>
  <si>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</si>
  <si>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</si>
  <si>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</si>
  <si>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</si>
  <si>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</si>
  <si>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</si>
  <si>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和歌山県那智勝浦町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</si>
  <si>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</si>
  <si>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</si>
  <si>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</si>
  <si>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</si>
  <si>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</si>
  <si>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</si>
  <si>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</si>
  <si>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</si>
  <si>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</si>
  <si>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</si>
  <si>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</si>
  <si>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</si>
  <si>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</si>
  <si>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</si>
  <si>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</si>
  <si>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</si>
  <si>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</si>
  <si>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</si>
  <si>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</si>
  <si>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</si>
  <si>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</si>
  <si>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</si>
  <si>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</si>
  <si>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</si>
  <si>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</si>
  <si>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</si>
  <si>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</si>
  <si>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</si>
  <si>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</si>
  <si>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</si>
  <si>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</si>
  <si>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</si>
  <si>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</si>
  <si>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</si>
  <si>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</si>
  <si>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</si>
  <si>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</si>
  <si>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</si>
  <si>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</si>
  <si>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</si>
  <si>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</si>
  <si>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</si>
  <si>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</si>
  <si>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</si>
  <si>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</si>
  <si>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</si>
  <si>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</si>
  <si>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</si>
  <si>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</si>
  <si>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</si>
  <si>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</si>
  <si>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</si>
  <si>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</si>
  <si>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</si>
  <si>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</si>
  <si>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</si>
  <si>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</si>
  <si>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</si>
  <si>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</si>
  <si>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</si>
  <si>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</si>
  <si>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</si>
  <si>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</si>
  <si>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</si>
  <si>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</si>
  <si>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</si>
  <si>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</si>
  <si>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</si>
  <si>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</si>
  <si>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</si>
  <si>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</si>
  <si>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</si>
  <si>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</si>
  <si>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</si>
  <si>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</si>
  <si>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</si>
  <si>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</si>
  <si>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</si>
  <si>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</si>
  <si>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</si>
  <si>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</si>
  <si>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</si>
  <si>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</si>
  <si>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</si>
  <si>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</si>
  <si>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</si>
  <si>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</si>
  <si>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</si>
  <si>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</si>
  <si>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</si>
  <si>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</si>
  <si>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</si>
  <si>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</si>
  <si>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</si>
  <si>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</si>
  <si>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</si>
  <si>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</si>
  <si>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</si>
  <si>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</si>
  <si>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</si>
  <si>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</si>
  <si>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</si>
  <si>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</si>
  <si>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</si>
  <si>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</si>
  <si>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</si>
  <si>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</si>
  <si>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</si>
  <si>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</si>
  <si>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</si>
  <si>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</si>
  <si>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</si>
  <si>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</si>
  <si>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</si>
  <si>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</si>
  <si>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</si>
  <si>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</si>
  <si>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</si>
  <si>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</si>
  <si>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</si>
  <si>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</si>
  <si>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</si>
  <si>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</si>
  <si>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</si>
  <si>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</si>
  <si>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</si>
  <si>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</si>
  <si>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</si>
  <si>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</si>
  <si>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</si>
  <si>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</si>
  <si>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</si>
  <si>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</si>
  <si>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</si>
  <si>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</si>
  <si>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</si>
  <si>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</si>
  <si>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</si>
  <si>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</si>
  <si>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</si>
  <si>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</si>
  <si>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</si>
  <si>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</si>
  <si>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</si>
  <si>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</si>
  <si>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</si>
  <si>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</si>
  <si>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</si>
  <si>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</si>
  <si>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</si>
  <si>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</si>
  <si>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</si>
  <si>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</si>
  <si>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和歌山県那智勝浦町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</si>
  <si>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</si>
  <si>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</si>
  <si>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</si>
  <si>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</si>
  <si>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</si>
  <si>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</si>
  <si>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</si>
  <si>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</si>
  <si>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</si>
  <si>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</si>
  <si>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</si>
  <si>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</si>
  <si>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</si>
  <si>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</si>
  <si>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</si>
  <si>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</si>
  <si>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</si>
  <si>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</si>
  <si>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</si>
  <si>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</si>
  <si>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土地取得事業費特別会計</t>
    <phoneticPr fontId="5"/>
  </si>
  <si>
    <t>-</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</si>
  <si>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</si>
  <si>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</si>
  <si>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</si>
  <si>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</si>
  <si>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</si>
  <si>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</si>
  <si>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</si>
  <si>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</si>
  <si>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</si>
  <si>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</si>
  <si>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</si>
  <si>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</si>
  <si>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</si>
  <si>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</si>
  <si>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</si>
  <si>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</si>
  <si>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</si>
  <si>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</si>
  <si>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</si>
  <si>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</si>
  <si>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</si>
  <si>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</si>
  <si>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</si>
  <si>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下水道事業費特別会計</t>
    <phoneticPr fontId="5"/>
  </si>
  <si>
    <t>法非適用企業</t>
    <phoneticPr fontId="5"/>
  </si>
  <si>
    <t>勝浦地方卸売市場事業費特別会計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</si>
  <si>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</si>
  <si>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</si>
  <si>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</si>
  <si>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</si>
  <si>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</si>
  <si>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</si>
  <si>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</si>
  <si>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</si>
  <si>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</si>
  <si>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</si>
  <si>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</si>
  <si>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</si>
  <si>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</si>
  <si>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</si>
  <si>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</si>
  <si>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</si>
  <si>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</si>
  <si>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</si>
  <si>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</si>
  <si>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</si>
  <si>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</si>
  <si>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</si>
  <si>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</si>
  <si>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</si>
  <si>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</si>
  <si>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</si>
  <si>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</si>
  <si>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</si>
  <si>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</si>
  <si>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</si>
  <si>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</si>
  <si>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</si>
  <si>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</si>
  <si>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</si>
  <si>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</si>
  <si>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</si>
  <si>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</si>
  <si>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</si>
  <si>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</si>
  <si>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</si>
  <si>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</si>
  <si>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</si>
  <si>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</si>
  <si>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</si>
  <si>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</si>
  <si>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</si>
  <si>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</si>
  <si>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</si>
  <si>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</si>
  <si>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</si>
  <si>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</si>
  <si>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</si>
  <si>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</si>
  <si>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</si>
  <si>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</si>
  <si>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</si>
  <si>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</si>
  <si>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</si>
  <si>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</si>
  <si>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</si>
  <si>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</si>
  <si>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町立温泉病院事業会計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</si>
  <si>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</si>
  <si>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</si>
  <si>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</si>
  <si>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</si>
  <si>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下水道事業費特別会計</t>
    <phoneticPr fontId="5"/>
  </si>
  <si>
    <t>(Ｆ)</t>
    <phoneticPr fontId="5"/>
  </si>
  <si>
    <t>介護認定審査会共同設置事業費特別会計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</si>
  <si>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</si>
  <si>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</si>
  <si>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</si>
  <si>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</si>
  <si>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</si>
  <si>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</si>
  <si>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</si>
  <si>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</si>
  <si>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</si>
  <si>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</si>
  <si>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</si>
  <si>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</si>
  <si>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</si>
  <si>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</si>
  <si>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</si>
  <si>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</si>
  <si>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</si>
  <si>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</si>
  <si>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</si>
  <si>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</si>
  <si>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</si>
  <si>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</si>
  <si>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</si>
  <si>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</si>
  <si>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</si>
  <si>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</si>
  <si>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</si>
  <si>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</si>
  <si>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</si>
  <si>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</si>
  <si>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</si>
  <si>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</si>
  <si>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</si>
  <si>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</si>
  <si>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</si>
  <si>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</si>
  <si>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</si>
  <si>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</si>
  <si>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</si>
  <si>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</si>
  <si>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</si>
  <si>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</si>
  <si>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</si>
  <si>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</si>
  <si>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</si>
  <si>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</si>
  <si>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</si>
  <si>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</si>
  <si>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</si>
  <si>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</si>
  <si>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</si>
  <si>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</si>
  <si>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</si>
  <si>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</si>
  <si>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</si>
  <si>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</si>
  <si>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</si>
  <si>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</si>
  <si>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</si>
  <si>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</si>
  <si>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</si>
  <si>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</si>
  <si>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</si>
  <si>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</si>
  <si>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</si>
  <si>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</si>
  <si>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</si>
  <si>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</si>
  <si>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</si>
  <si>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</si>
  <si>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</si>
  <si>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</si>
  <si>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</si>
  <si>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</si>
  <si>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</si>
  <si>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</si>
  <si>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</si>
  <si>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</si>
  <si>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</si>
  <si>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</si>
  <si>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</si>
  <si>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</si>
  <si>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</si>
  <si>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2.97</t>
  </si>
  <si>
    <t>▲ 0.33</t>
  </si>
  <si>
    <t>▲ 2.53</t>
  </si>
  <si>
    <t>町立温泉病院事業会計</t>
  </si>
  <si>
    <t>水道事業会計</t>
  </si>
  <si>
    <t>一般会計</t>
  </si>
  <si>
    <t>介護保険事業費特別会計</t>
  </si>
  <si>
    <t>国民健康保険事業費特別会計</t>
  </si>
  <si>
    <t>後期高齢者医療事業費特別会計</t>
  </si>
  <si>
    <t>勝浦地方卸売市場事業費特別会計</t>
  </si>
  <si>
    <t>育英奨学金貸与事業費特別会計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</si>
  <si>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</si>
  <si>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</si>
  <si>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</si>
  <si>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</si>
  <si>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</si>
  <si>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</si>
  <si>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</si>
  <si>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</si>
  <si>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</si>
  <si>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</si>
  <si>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</si>
  <si>
    <t>紀南学園事務組合</t>
    <rPh sb="0" eb="2">
      <t>キナン</t>
    </rPh>
    <rPh sb="2" eb="4">
      <t>ガクエン</t>
    </rPh>
    <rPh sb="4" eb="6">
      <t>ジム</t>
    </rPh>
    <rPh sb="6" eb="8">
      <t>クミアイ</t>
    </rPh>
    <phoneticPr fontId="2"/>
  </si>
  <si>
    <t>東牟婁郡町村新宮市老人福祉施設事務組合（一般会計）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</si>
  <si>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</si>
  <si>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</si>
  <si>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</si>
  <si>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</si>
  <si>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</si>
  <si>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</si>
  <si>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</si>
  <si>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</si>
  <si>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</si>
  <si>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公共施設整備基金</t>
    <rPh sb="0" eb="2">
      <t>コウキョウ</t>
    </rPh>
    <rPh sb="2" eb="4">
      <t>シセツ</t>
    </rPh>
    <rPh sb="4" eb="6">
      <t>セイビ</t>
    </rPh>
    <rPh sb="6" eb="8">
      <t>キキン</t>
    </rPh>
    <phoneticPr fontId="5"/>
  </si>
  <si>
    <t>那智の滝源流水資源保全基金</t>
    <rPh sb="0" eb="2">
      <t>ナチ</t>
    </rPh>
    <rPh sb="3" eb="4">
      <t>タキ</t>
    </rPh>
    <rPh sb="4" eb="6">
      <t>ゲンリュウ</t>
    </rPh>
    <rPh sb="6" eb="7">
      <t>スイ</t>
    </rPh>
    <rPh sb="7" eb="9">
      <t>シゲン</t>
    </rPh>
    <rPh sb="9" eb="11">
      <t>ホゼン</t>
    </rPh>
    <rPh sb="11" eb="13">
      <t>キキン</t>
    </rPh>
    <phoneticPr fontId="5"/>
  </si>
  <si>
    <t>福祉基金</t>
    <rPh sb="0" eb="2">
      <t>フクシ</t>
    </rPh>
    <rPh sb="2" eb="4">
      <t>キキン</t>
    </rPh>
    <phoneticPr fontId="5"/>
  </si>
  <si>
    <t>まちづくり応援基金</t>
    <rPh sb="5" eb="7">
      <t>オウエン</t>
    </rPh>
    <rPh sb="7" eb="9">
      <t>キキン</t>
    </rPh>
    <phoneticPr fontId="5"/>
  </si>
  <si>
    <t>奨学基金</t>
    <rPh sb="0" eb="2">
      <t>ショウガク</t>
    </rPh>
    <rPh sb="2" eb="4">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</si>
  <si>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</si>
  <si>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</si>
  <si>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</si>
  <si>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過去5年間、類似団体の平均値を上回っているが、主な要因としては地方債残高の増加が考えられる。また、有形固定資産減価償却率についても類似団体の平均値を上回っており、施設等の老朽化が類似団体と比べると進んでいることが分かる。今後も大規模事業を実施する予定となっており、多額の地方債発行が見込まれるため、将来負担比率の上昇が予想されるが、限られた財源の中で計画的に施設等を更新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</si>
  <si>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</si>
  <si>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</si>
  <si>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</si>
  <si>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</si>
  <si>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</si>
  <si>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</si>
  <si>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実質公債費比率は類似団体の平均値を下回っているが、将来負担比率は過去5年間、類似団体の平均値を上回っている。これは、地方債残高の増加が主な要因と考えられる。
　今後、本町では過疎対策事業やその他大規模事業の実施により、地方債現在高及び公債費が増加するため、将来負担比率及び実質公債費率は悪化する見込みである。新規事業の抑制・分散化や交付税算入率の有利な起債の活用等により、将来負担比率及び実質公債費比率の悪化を抑制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</si>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</sst>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834A-4D73-B31D-799844134D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36985</c:v>
                </c:pt>
                <c:pt idx="1">
                  <c:v>109580</c:v>
                </c:pt>
                <c:pt idx="2">
                  <c:v>57624</c:v>
                </c:pt>
                <c:pt idx="3">
                  <c:v>123649</c:v>
                </c:pt>
                <c:pt idx="4">
                  <c:v>109866</c:v>
                </c:pt>
              </c:numCache>
            </c:numRef>
          </c:val>
          <c:smooth val="0"/>
          <c:extLst>
            <c:ext xmlns:c16="http://schemas.microsoft.com/office/drawing/2014/chart" uri="{C3380CC4-5D6E-409C-BE32-E72D297353CC}">
              <c16:uniqueId val="{00000001-834A-4D73-B31D-799844134D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1.42</c:v>
                </c:pt>
                <c:pt idx="1">
                  <c:v>2.06</c:v>
                </c:pt>
                <c:pt idx="2">
                  <c:v>2.99</c:v>
                </c:pt>
                <c:pt idx="3">
                  <c:v>1.26</c:v>
                </c:pt>
                <c:pt idx="4">
                  <c:v>3.45</c:v>
                </c:pt>
              </c:numCache>
            </c:numRef>
          </c:val>
          <c:extLst>
            <c:ext xmlns:c16="http://schemas.microsoft.com/office/drawing/2014/chart" uri="{C3380CC4-5D6E-409C-BE32-E72D297353CC}">
              <c16:uniqueId val="{00000000-4BAB-4313-98FB-A943F9BB16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20.39</c:v>
                </c:pt>
                <c:pt idx="1">
                  <c:v>18.920000000000002</c:v>
                </c:pt>
                <c:pt idx="2">
                  <c:v>19.98</c:v>
                </c:pt>
                <c:pt idx="3">
                  <c:v>17.920000000000002</c:v>
                </c:pt>
                <c:pt idx="4">
                  <c:v>18.41</c:v>
                </c:pt>
              </c:numCache>
            </c:numRef>
          </c:val>
          <c:extLst>
            <c:ext xmlns:c16="http://schemas.microsoft.com/office/drawing/2014/chart" uri="{C3380CC4-5D6E-409C-BE32-E72D297353CC}">
              <c16:uniqueId val="{00000001-4BAB-4313-98FB-A943F9BB16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-2.97</c:v>
                </c:pt>
                <c:pt idx="1">
                  <c:v>-0.33</c:v>
                </c:pt>
                <c:pt idx="2">
                  <c:v>1.95</c:v>
                </c:pt>
                <c:pt idx="3">
                  <c:v>-2.5299999999999998</c:v>
                </c:pt>
                <c:pt idx="4">
                  <c:v>4.07</c:v>
                </c:pt>
              </c:numCache>
            </c:numRef>
          </c:val>
          <c:smooth val="0"/>
          <c:extLst>
            <c:ext xmlns:c16="http://schemas.microsoft.com/office/drawing/2014/chart" uri="{C3380CC4-5D6E-409C-BE32-E72D297353CC}">
              <c16:uniqueId val="{00000002-4BAB-4313-98FB-A943F9BB16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E6-4B56-B7B9-DCEB059B03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E6-4B56-B7B9-DCEB059B0302}"/>
            </c:ext>
          </c:extLst>
        </c:ser>
        <c:ser>
          <c:idx val="2"/>
          <c:order val="2"/>
          <c:tx>
            <c:strRef>
              <c:f>データシート!$A$29</c:f>
              <c:strCache>
                <c:ptCount val="1"/>
                <c:pt idx="0">
                  <c:v>育英奨学金貸与事業費特別会計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BAE6-4B56-B7B9-DCEB059B0302}"/>
            </c:ext>
          </c:extLst>
        </c:ser>
        <c:ser>
          <c:idx val="3"/>
          <c:order val="3"/>
          <c:tx>
            <c:strRef>
              <c:f>データシート!$A$30</c:f>
              <c:strCache>
                <c:ptCount val="1"/>
                <c:pt idx="0">
                  <c:v>勝浦地方卸売市場事業費特別会計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BAE6-4B56-B7B9-DCEB059B0302}"/>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0.06</c:v>
                </c:pt>
                <c:pt idx="8">
                  <c:v>#N/A</c:v>
                </c:pt>
                <c:pt idx="9">
                  <c:v>0.05</c:v>
                </c:pt>
              </c:numCache>
            </c:numRef>
          </c:val>
          <c:extLst>
            <c:ext xmlns:c16="http://schemas.microsoft.com/office/drawing/2014/chart" uri="{C3380CC4-5D6E-409C-BE32-E72D297353CC}">
              <c16:uniqueId val="{00000004-BAE6-4B56-B7B9-DCEB059B0302}"/>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0.68</c:v>
                </c:pt>
                <c:pt idx="4">
                  <c:v>#N/A</c:v>
                </c:pt>
                <c:pt idx="5">
                  <c:v>0.17</c:v>
                </c:pt>
                <c:pt idx="6">
                  <c:v>#N/A</c:v>
                </c:pt>
                <c:pt idx="7">
                  <c:v>0.01</c:v>
                </c:pt>
                <c:pt idx="8">
                  <c:v>#N/A</c:v>
                </c:pt>
                <c:pt idx="9">
                  <c:v>0.28000000000000003</c:v>
                </c:pt>
              </c:numCache>
            </c:numRef>
          </c:val>
          <c:extLst>
            <c:ext xmlns:c16="http://schemas.microsoft.com/office/drawing/2014/chart" uri="{C3380CC4-5D6E-409C-BE32-E72D297353CC}">
              <c16:uniqueId val="{00000005-BAE6-4B56-B7B9-DCEB059B0302}"/>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0.39</c:v>
                </c:pt>
                <c:pt idx="4">
                  <c:v>#N/A</c:v>
                </c:pt>
                <c:pt idx="5">
                  <c:v>0.27</c:v>
                </c:pt>
                <c:pt idx="6">
                  <c:v>#N/A</c:v>
                </c:pt>
                <c:pt idx="7">
                  <c:v>0.49</c:v>
                </c:pt>
                <c:pt idx="8">
                  <c:v>#N/A</c:v>
                </c:pt>
                <c:pt idx="9">
                  <c:v>1.05</c:v>
                </c:pt>
              </c:numCache>
            </c:numRef>
          </c:val>
          <c:extLst>
            <c:ext xmlns:c16="http://schemas.microsoft.com/office/drawing/2014/chart" uri="{C3380CC4-5D6E-409C-BE32-E72D297353CC}">
              <c16:uniqueId val="{00000006-BAE6-4B56-B7B9-DCEB059B030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1.38</c:v>
                </c:pt>
                <c:pt idx="2">
                  <c:v>#N/A</c:v>
                </c:pt>
                <c:pt idx="3">
                  <c:v>2.0499999999999998</c:v>
                </c:pt>
                <c:pt idx="4">
                  <c:v>#N/A</c:v>
                </c:pt>
                <c:pt idx="5">
                  <c:v>2.97</c:v>
                </c:pt>
                <c:pt idx="6">
                  <c:v>#N/A</c:v>
                </c:pt>
                <c:pt idx="7">
                  <c:v>1.25</c:v>
                </c:pt>
                <c:pt idx="8">
                  <c:v>#N/A</c:v>
                </c:pt>
                <c:pt idx="9">
                  <c:v>3.43</c:v>
                </c:pt>
              </c:numCache>
            </c:numRef>
          </c:val>
          <c:extLst>
            <c:ext xmlns:c16="http://schemas.microsoft.com/office/drawing/2014/chart" uri="{C3380CC4-5D6E-409C-BE32-E72D297353CC}">
              <c16:uniqueId val="{00000007-BAE6-4B56-B7B9-DCEB059B030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12.46</c:v>
                </c:pt>
                <c:pt idx="2">
                  <c:v>#N/A</c:v>
                </c:pt>
                <c:pt idx="3">
                  <c:v>11.75</c:v>
                </c:pt>
                <c:pt idx="4">
                  <c:v>#N/A</c:v>
                </c:pt>
                <c:pt idx="5">
                  <c:v>11.04</c:v>
                </c:pt>
                <c:pt idx="6">
                  <c:v>#N/A</c:v>
                </c:pt>
                <c:pt idx="7">
                  <c:v>9.99</c:v>
                </c:pt>
                <c:pt idx="8">
                  <c:v>#N/A</c:v>
                </c:pt>
                <c:pt idx="9">
                  <c:v>8.27</c:v>
                </c:pt>
              </c:numCache>
            </c:numRef>
          </c:val>
          <c:extLst>
            <c:ext xmlns:c16="http://schemas.microsoft.com/office/drawing/2014/chart" uri="{C3380CC4-5D6E-409C-BE32-E72D297353CC}">
              <c16:uniqueId val="{00000008-BAE6-4B56-B7B9-DCEB059B0302}"/>
            </c:ext>
          </c:extLst>
        </c:ser>
        <c:ser>
          <c:idx val="9"/>
          <c:order val="9"/>
          <c:tx>
            <c:strRef>
              <c:f>データシート!$A$36</c:f>
              <c:strCache>
                <c:ptCount val="1"/>
                <c:pt idx="0">
                  <c:v>町立温泉病院事業会計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c:v>
                </c:pt>
                <c:pt idx="2">
                  <c:v>#N/A</c:v>
                </c:pt>
                <c:pt idx="3">
                  <c:v>4.3899999999999997</c:v>
                </c:pt>
                <c:pt idx="4">
                  <c:v>#N/A</c:v>
                </c:pt>
                <c:pt idx="5">
                  <c:v>3.59</c:v>
                </c:pt>
                <c:pt idx="6">
                  <c:v>#N/A</c:v>
                </c:pt>
                <c:pt idx="7">
                  <c:v>5.9</c:v>
                </c:pt>
                <c:pt idx="8">
                  <c:v>#N/A</c:v>
                </c:pt>
                <c:pt idx="9">
                  <c:v>9.69</c:v>
                </c:pt>
              </c:numCache>
            </c:numRef>
          </c:val>
          <c:extLst>
            <c:ext xmlns:c16="http://schemas.microsoft.com/office/drawing/2014/chart" uri="{C3380CC4-5D6E-409C-BE32-E72D297353CC}">
              <c16:uniqueId val="{00000009-BAE6-4B56-B7B9-DCEB059B03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601</c:v>
                </c:pt>
                <c:pt idx="5">
                  <c:v>675</c:v>
                </c:pt>
                <c:pt idx="8">
                  <c:v>700</c:v>
                </c:pt>
                <c:pt idx="11">
                  <c:v>741</c:v>
                </c:pt>
                <c:pt idx="14">
                  <c:v>811</c:v>
                </c:pt>
              </c:numCache>
            </c:numRef>
          </c:val>
          <c:extLst>
            <c:ext xmlns:c16="http://schemas.microsoft.com/office/drawing/2014/chart" uri="{C3380CC4-5D6E-409C-BE32-E72D297353CC}">
              <c16:uniqueId val="{00000000-BF7C-48B5-929B-656DEBC411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7C-48B5-929B-656DEBC411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7C-48B5-929B-656DEBC411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7C-48B5-929B-656DEBC411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52</c:v>
                </c:pt>
                <c:pt idx="3">
                  <c:v>69</c:v>
                </c:pt>
                <c:pt idx="6">
                  <c:v>95</c:v>
                </c:pt>
                <c:pt idx="9">
                  <c:v>146</c:v>
                </c:pt>
                <c:pt idx="12">
                  <c:v>175</c:v>
                </c:pt>
              </c:numCache>
            </c:numRef>
          </c:val>
          <c:extLst>
            <c:ext xmlns:c16="http://schemas.microsoft.com/office/drawing/2014/chart" uri="{C3380CC4-5D6E-409C-BE32-E72D297353CC}">
              <c16:uniqueId val="{00000004-BF7C-48B5-929B-656DEBC411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7C-48B5-929B-656DEBC411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7C-48B5-929B-656DEBC411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779</c:v>
                </c:pt>
                <c:pt idx="3">
                  <c:v>901</c:v>
                </c:pt>
                <c:pt idx="6">
                  <c:v>933</c:v>
                </c:pt>
                <c:pt idx="9">
                  <c:v>961</c:v>
                </c:pt>
                <c:pt idx="12">
                  <c:v>999</c:v>
                </c:pt>
              </c:numCache>
            </c:numRef>
          </c:val>
          <c:extLst>
            <c:ext xmlns:c16="http://schemas.microsoft.com/office/drawing/2014/chart" uri="{C3380CC4-5D6E-409C-BE32-E72D297353CC}">
              <c16:uniqueId val="{00000007-BF7C-48B5-929B-656DEBC411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230</c:v>
                </c:pt>
                <c:pt idx="2">
                  <c:v>#N/A</c:v>
                </c:pt>
                <c:pt idx="3">
                  <c:v>#N/A</c:v>
                </c:pt>
                <c:pt idx="4">
                  <c:v>295</c:v>
                </c:pt>
                <c:pt idx="5">
                  <c:v>#N/A</c:v>
                </c:pt>
                <c:pt idx="6">
                  <c:v>#N/A</c:v>
                </c:pt>
                <c:pt idx="7">
                  <c:v>328</c:v>
                </c:pt>
                <c:pt idx="8">
                  <c:v>#N/A</c:v>
                </c:pt>
                <c:pt idx="9">
                  <c:v>#N/A</c:v>
                </c:pt>
                <c:pt idx="10">
                  <c:v>366</c:v>
                </c:pt>
                <c:pt idx="11">
                  <c:v>#N/A</c:v>
                </c:pt>
                <c:pt idx="12">
                  <c:v>#N/A</c:v>
                </c:pt>
                <c:pt idx="13">
                  <c:v>363</c:v>
                </c:pt>
                <c:pt idx="14">
                  <c:v>#N/A</c:v>
                </c:pt>
              </c:numCache>
            </c:numRef>
          </c:val>
          <c:smooth val="0"/>
          <c:extLst>
            <c:ext xmlns:c16="http://schemas.microsoft.com/office/drawing/2014/chart" uri="{C3380CC4-5D6E-409C-BE32-E72D297353CC}">
              <c16:uniqueId val="{00000008-BF7C-48B5-929B-656DEBC411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9447</c:v>
                </c:pt>
                <c:pt idx="5">
                  <c:v>9646</c:v>
                </c:pt>
                <c:pt idx="8">
                  <c:v>9565</c:v>
                </c:pt>
                <c:pt idx="11">
                  <c:v>10788</c:v>
                </c:pt>
                <c:pt idx="14">
                  <c:v>10435</c:v>
                </c:pt>
              </c:numCache>
            </c:numRef>
          </c:val>
          <c:extLst>
            <c:ext xmlns:c16="http://schemas.microsoft.com/office/drawing/2014/chart" uri="{C3380CC4-5D6E-409C-BE32-E72D297353CC}">
              <c16:uniqueId val="{00000000-044E-4B93-AB2D-A65DA86B28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1</c:v>
                </c:pt>
                <c:pt idx="8">
                  <c:v>1</c:v>
                </c:pt>
                <c:pt idx="11">
                  <c:v>1</c:v>
                </c:pt>
                <c:pt idx="14">
                  <c:v>1</c:v>
                </c:pt>
              </c:numCache>
            </c:numRef>
          </c:val>
          <c:extLst>
            <c:ext xmlns:c16="http://schemas.microsoft.com/office/drawing/2014/chart" uri="{C3380CC4-5D6E-409C-BE32-E72D297353CC}">
              <c16:uniqueId val="{00000001-044E-4B93-AB2D-A65DA86B28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4214</c:v>
                </c:pt>
                <c:pt idx="5">
                  <c:v>4336</c:v>
                </c:pt>
                <c:pt idx="8">
                  <c:v>4371</c:v>
                </c:pt>
                <c:pt idx="11">
                  <c:v>4244</c:v>
                </c:pt>
                <c:pt idx="14">
                  <c:v>4874</c:v>
                </c:pt>
              </c:numCache>
            </c:numRef>
          </c:val>
          <c:extLst>
            <c:ext xmlns:c16="http://schemas.microsoft.com/office/drawing/2014/chart" uri="{C3380CC4-5D6E-409C-BE32-E72D297353CC}">
              <c16:uniqueId val="{00000002-044E-4B93-AB2D-A65DA86B28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E-4B93-AB2D-A65DA86B28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E-4B93-AB2D-A65DA86B28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4E-4B93-AB2D-A65DA86B28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1261</c:v>
                </c:pt>
                <c:pt idx="3">
                  <c:v>1160</c:v>
                </c:pt>
                <c:pt idx="6">
                  <c:v>1193</c:v>
                </c:pt>
                <c:pt idx="9">
                  <c:v>1129</c:v>
                </c:pt>
                <c:pt idx="12">
                  <c:v>1264</c:v>
                </c:pt>
              </c:numCache>
            </c:numRef>
          </c:val>
          <c:extLst>
            <c:ext xmlns:c16="http://schemas.microsoft.com/office/drawing/2014/chart" uri="{C3380CC4-5D6E-409C-BE32-E72D297353CC}">
              <c16:uniqueId val="{00000006-044E-4B93-AB2D-A65DA86B28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210</c:v>
                </c:pt>
                <c:pt idx="3">
                  <c:v>208</c:v>
                </c:pt>
                <c:pt idx="6">
                  <c:v>200</c:v>
                </c:pt>
                <c:pt idx="9">
                  <c:v>192</c:v>
                </c:pt>
                <c:pt idx="12">
                  <c:v>184</c:v>
                </c:pt>
              </c:numCache>
            </c:numRef>
          </c:val>
          <c:extLst>
            <c:ext xmlns:c16="http://schemas.microsoft.com/office/drawing/2014/chart" uri="{C3380CC4-5D6E-409C-BE32-E72D297353CC}">
              <c16:uniqueId val="{00000007-044E-4B93-AB2D-A65DA86B28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2097</c:v>
                </c:pt>
                <c:pt idx="3">
                  <c:v>1999</c:v>
                </c:pt>
                <c:pt idx="6">
                  <c:v>1820</c:v>
                </c:pt>
                <c:pt idx="9">
                  <c:v>1650</c:v>
                </c:pt>
                <c:pt idx="12">
                  <c:v>1518</c:v>
                </c:pt>
              </c:numCache>
            </c:numRef>
          </c:val>
          <c:extLst>
            <c:ext xmlns:c16="http://schemas.microsoft.com/office/drawing/2014/chart" uri="{C3380CC4-5D6E-409C-BE32-E72D297353CC}">
              <c16:uniqueId val="{00000008-044E-4B93-AB2D-A65DA86B28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4E-4B93-AB2D-A65DA86B28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12222</c:v>
                </c:pt>
                <c:pt idx="3">
                  <c:v>12399</c:v>
                </c:pt>
                <c:pt idx="6">
                  <c:v>12299</c:v>
                </c:pt>
                <c:pt idx="9">
                  <c:v>13258</c:v>
                </c:pt>
                <c:pt idx="12">
                  <c:v>13622</c:v>
                </c:pt>
              </c:numCache>
            </c:numRef>
          </c:val>
          <c:extLst>
            <c:ext xmlns:c16="http://schemas.microsoft.com/office/drawing/2014/chart" uri="{C3380CC4-5D6E-409C-BE32-E72D297353CC}">
              <c16:uniqueId val="{0000000A-044E-4B93-AB2D-A65DA86B28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2125</c:v>
                </c:pt>
                <c:pt idx="2">
                  <c:v>#N/A</c:v>
                </c:pt>
                <c:pt idx="3">
                  <c:v>#N/A</c:v>
                </c:pt>
                <c:pt idx="4">
                  <c:v>1783</c:v>
                </c:pt>
                <c:pt idx="5">
                  <c:v>#N/A</c:v>
                </c:pt>
                <c:pt idx="6">
                  <c:v>#N/A</c:v>
                </c:pt>
                <c:pt idx="7">
                  <c:v>1574</c:v>
                </c:pt>
                <c:pt idx="8">
                  <c:v>#N/A</c:v>
                </c:pt>
                <c:pt idx="9">
                  <c:v>#N/A</c:v>
                </c:pt>
                <c:pt idx="10">
                  <c:v>1196</c:v>
                </c:pt>
                <c:pt idx="11">
                  <c:v>#N/A</c:v>
                </c:pt>
                <c:pt idx="12">
                  <c:v>#N/A</c:v>
                </c:pt>
                <c:pt idx="13">
                  <c:v>1279</c:v>
                </c:pt>
                <c:pt idx="14">
                  <c:v>#N/A</c:v>
                </c:pt>
              </c:numCache>
            </c:numRef>
          </c:val>
          <c:smooth val="0"/>
          <c:extLst>
            <c:ext xmlns:c16="http://schemas.microsoft.com/office/drawing/2014/chart" uri="{C3380CC4-5D6E-409C-BE32-E72D297353CC}">
              <c16:uniqueId val="{0000000B-044E-4B93-AB2D-A65DA86B28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978</c:v>
                </c:pt>
                <c:pt idx="1">
                  <c:v>928</c:v>
                </c:pt>
                <c:pt idx="2">
                  <c:v>1028</c:v>
                </c:pt>
              </c:numCache>
            </c:numRef>
          </c:val>
          <c:extLst>
            <c:ext xmlns:c16="http://schemas.microsoft.com/office/drawing/2014/chart" uri="{C3380CC4-5D6E-409C-BE32-E72D297353CC}">
              <c16:uniqueId val="{00000000-ED76-407A-9B5E-528A53C382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1227</c:v>
                </c:pt>
                <c:pt idx="1">
                  <c:v>1227</c:v>
                </c:pt>
                <c:pt idx="2">
                  <c:v>1590</c:v>
                </c:pt>
              </c:numCache>
            </c:numRef>
          </c:val>
          <c:extLst>
            <c:ext xmlns:c16="http://schemas.microsoft.com/office/drawing/2014/chart" uri="{C3380CC4-5D6E-409C-BE32-E72D297353CC}">
              <c16:uniqueId val="{00000001-ED76-407A-9B5E-528A53C382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1700</c:v>
                </c:pt>
                <c:pt idx="1">
                  <c:v>1540</c:v>
                </c:pt>
                <c:pt idx="2">
                  <c:v>1711</c:v>
                </c:pt>
              </c:numCache>
            </c:numRef>
          </c:val>
          <c:extLst>
            <c:ext xmlns:c16="http://schemas.microsoft.com/office/drawing/2014/chart" uri="{C3380CC4-5D6E-409C-BE32-E72D297353CC}">
              <c16:uniqueId val="{00000002-ED76-407A-9B5E-528A53C382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{9D514444-5824-4FD3-B658-31E1C79BF3B1}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C2-4D6D-9B80-97C2FDFFD6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{6F056033-818F-42AF-963C-E39538A63B35}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2-4D6D-9B80-97C2FDFFD6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{0C4B90D3-D193-4071-B521-16DA5CCE4652}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2-4D6D-9B80-97C2FDFFD6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{42663B59-13F5-464C-BA66-39297869EE88}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2-4D6D-9B80-97C2FDFFD6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{0FFE57D1-4423-469E-8758-C867FFA6ACD5}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2-4D6D-9B80-97C2FDFFD6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{DD09C625-AA98-4416-B288-7C3BAF48DF94}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C2-4D6D-9B80-97C2FDFFD6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{7962D33A-EBFE-41D9-9E88-64C09F2A074C}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C2-4D6D-9B80-97C2FDFFD6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{6BD2E6CE-EB22-40F9-91E9-A1ED46443AE3}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C2-4D6D-9B80-97C2FDFFD6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{069DB35D-D29D-47A4-B620-4C9808A4A58A}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C2-4D6D-9B80-97C2FDFFD6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64.8</c:v>
                </c:pt>
                <c:pt idx="16">
                  <c:v>65.8</c:v>
                </c:pt>
                <c:pt idx="24">
                  <c:v>66.5</c:v>
                </c:pt>
                <c:pt idx="32">
                  <c:v>65.900000000000006</c:v>
                </c:pt>
              </c:numCache>
            </c:numRef>
          </c:xVal>
          <c:yVal>
            <c:numRef>
              <c:f>公会計指標分析・財政指標組合せ分析表!$BP$51:$DC$51</c:f>
              <c:numCache>
                <c:formatCode>#,##0.0;"▲ "#,##0.0</c:formatCode>
                <c:ptCount val="40"/>
                <c:pt idx="0">
                  <c:v>50.6</c:v>
                </c:pt>
                <c:pt idx="8">
                  <c:v>42.1</c:v>
                </c:pt>
                <c:pt idx="16">
                  <c:v>37.5</c:v>
                </c:pt>
                <c:pt idx="24">
                  <c:v>26.9</c:v>
                </c:pt>
                <c:pt idx="32">
                  <c:v>26.7</c:v>
                </c:pt>
              </c:numCache>
            </c:numRef>
          </c:yVal>
          <c:smooth val="0"/>
          <c:extLst>
            <c:ext xmlns:c16="http://schemas.microsoft.com/office/drawing/2014/chart" uri="{C3380CC4-5D6E-409C-BE32-E72D297353CC}">
              <c16:uniqueId val="{00000009-C5C2-4D6D-9B80-97C2FDFFD6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{824ACACA-284F-499F-AA9A-6E480FC4E2A5}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C2-4D6D-9B80-97C2FDFFD6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{4620C832-18E0-4B94-B16F-501975036CA1}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2-4D6D-9B80-97C2FDFFD6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{18C499CF-9F9E-4F55-B4EF-300D68426F17}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2-4D6D-9B80-97C2FDFFD6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{6382929A-3307-4F07-A0EE-882395BF321E}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2-4D6D-9B80-97C2FDFFD6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{DA7429B5-88D8-4055-A1B7-61ACAB11E150}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2-4D6D-9B80-97C2FDFFD66F}"/>
                </c:ext>
              </c:extLst>
            </c:dLbl>
            <c:dLbl>
              <c:idx val="8"/>
              <c:layout>
                <c:manualLayout>
                  <c:x val="-2.795883117151649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{57E691E5-7C42-4F80-BFB3-D0EE3BF9A7D5}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C2-4D6D-9B80-97C2FDFFD66F}"/>
                </c:ext>
              </c:extLst>
            </c:dLbl>
            <c:dLbl>
              <c:idx val="16"/>
              <c:layout>
                <c:manualLayout>
                  <c:x val="-3.620211994828996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{8B3BFD2C-0F9B-45DB-93CC-409910A9909C}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C2-4D6D-9B80-97C2FDFFD6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{8BF05B15-CE7B-4690-A738-2C926C224D5A}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C2-4D6D-9B80-97C2FDFFD6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{B19D415E-8F8A-4F55-A8B6-E1FD9ACA9516}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C2-4D6D-9B80-97C2FDFFD6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C5C2-4D6D-9B80-97C2FDFFD66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{87C21104-BFD4-4E90-A547-A02A315F11A5}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E7-44CD-B11D-68B463E97F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{B01E9105-5D79-413A-97C9-90C4AB5BEE70}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E7-44CD-B11D-68B463E97F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{14BC98B2-65AD-4974-AC32-AD30F41C395D}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E7-44CD-B11D-68B463E97F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{CB1BAED6-C82F-45CA-ABF4-7C5CE8857EB4}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E7-44CD-B11D-68B463E97F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{3BA83284-4324-4D33-87AE-0498CA4D56C1}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E7-44CD-B11D-68B463E97F7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{762524E1-79FD-4C07-86DB-8600937DBBDD}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E7-44CD-B11D-68B463E97F7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{AF67399E-EAA8-46F5-8073-3CFD706D4C8C}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E7-44CD-B11D-68B463E97F73}"/>
                </c:ext>
              </c:extLst>
            </c:dLbl>
            <c:dLbl>
              <c:idx val="24"/>
              <c:layout>
                <c:manualLayout>
                  <c:x val="-3.9714098066514117E-2"/>
                  <c:y val="-3.564079766724874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{93C500AD-0BEC-49D0-B811-157052CE6DFC}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E7-44CD-B11D-68B463E97F73}"/>
                </c:ext>
              </c:extLst>
            </c:dLbl>
            <c:dLbl>
              <c:idx val="32"/>
              <c:layout>
                <c:manualLayout>
                  <c:x val="-3.9714098066514117E-2"/>
                  <c:y val="-5.404796332917096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{21C01ED7-91EA-49FB-B2DB-FD2846D65F51}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E7-44CD-B11D-68B463E97F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6.4</c:v>
                </c:pt>
                <c:pt idx="16">
                  <c:v>6.7</c:v>
                </c:pt>
                <c:pt idx="24">
                  <c:v>7.6</c:v>
                </c:pt>
                <c:pt idx="32">
                  <c:v>7.8</c:v>
                </c:pt>
              </c:numCache>
            </c:numRef>
          </c:xVal>
          <c:yVal>
            <c:numRef>
              <c:f>公会計指標分析・財政指標組合せ分析表!$BP$73:$DC$73</c:f>
              <c:numCache>
                <c:formatCode>#,##0.0;"▲ "#,##0.0</c:formatCode>
                <c:ptCount val="40"/>
                <c:pt idx="0">
                  <c:v>50.6</c:v>
                </c:pt>
                <c:pt idx="8">
                  <c:v>42.1</c:v>
                </c:pt>
                <c:pt idx="16">
                  <c:v>37.5</c:v>
                </c:pt>
                <c:pt idx="24">
                  <c:v>26.9</c:v>
                </c:pt>
                <c:pt idx="32">
                  <c:v>26.7</c:v>
                </c:pt>
              </c:numCache>
            </c:numRef>
          </c:yVal>
          <c:smooth val="0"/>
          <c:extLst>
            <c:ext xmlns:c16="http://schemas.microsoft.com/office/drawing/2014/chart" uri="{C3380CC4-5D6E-409C-BE32-E72D297353CC}">
              <c16:uniqueId val="{00000009-6AE7-44CD-B11D-68B463E97F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{D8761982-7955-49D2-B408-7DA070194BA6}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E7-44CD-B11D-68B463E97F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{71CB893D-ADC5-4A33-8112-CC5DC4553AC7}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E7-44CD-B11D-68B463E97F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{A7177248-1B3A-4404-B1F1-667FD0D521D0}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E7-44CD-B11D-68B463E97F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{698F215D-D390-4A61-BE9C-11A1A9FE9186}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E7-44CD-B11D-68B463E97F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{407B59CF-36C4-4769-8B6C-3CEC164E8237}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E7-44CD-B11D-68B463E97F73}"/>
                </c:ext>
              </c:extLst>
            </c:dLbl>
            <c:dLbl>
              <c:idx val="8"/>
              <c:layout>
                <c:manualLayout>
                  <c:x val="8.1437553414385362E-3"/>
                  <c:y val="-2.287988207468013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{571C3401-6DA8-4353-81F3-B15CCC3A9092}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E7-44CD-B11D-68B463E97F73}"/>
                </c:ext>
              </c:extLst>
            </c:dLbl>
            <c:dLbl>
              <c:idx val="16"/>
              <c:layout>
                <c:manualLayout>
                  <c:x val="8.1437553414384686E-3"/>
                  <c:y val="-1.226430861691874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{699491E3-8450-4F7A-901A-3486E72AADE5}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E7-44CD-B11D-68B463E97F7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{42374CC9-9D34-40FF-8B9B-6F54CB711B75}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E7-44CD-B11D-68B463E97F7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{F00B92FB-0951-46AE-B1AA-D0CBE1506D05}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E7-44CD-B11D-68B463E97F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6AE7-44CD-B11D-68B463E97F73}"/>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年度実質公債費比率（</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年度）についても令和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年度実質公債費比率（平成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の増加となっている。</a:t>
          </a:r>
          <a:endParaRPr lang="ja-JP" altLang="ja-JP" sz="1400">
            <a:effectLst/>
          </a:endParaRPr>
        </a:p>
        <a:p>
          <a:r>
            <a:rPr kumimoji="1" lang="ja-JP" altLang="ja-JP" sz="1100">
              <a:solidFill>
                <a:schemeClr val="dk1"/>
              </a:solidFill>
              <a:effectLst/>
              <a:latin typeface="+mn-lt"/>
              <a:ea typeface="+mn-ea"/>
              <a:cs typeface="+mn-cs"/>
            </a:rPr>
            <a:t>　今後も過疎対策事業や大規模事業が予想されているため、公債費が増加し、実質公債費比率は悪化する見込みである。</a:t>
          </a:r>
          <a:endParaRPr lang="ja-JP" altLang="ja-JP" sz="1400">
            <a:effectLst/>
          </a:endParaRPr>
        </a:p>
        <a:p>
          <a:r>
            <a:rPr kumimoji="1" lang="ja-JP" altLang="ja-JP" sz="1100">
              <a:solidFill>
                <a:schemeClr val="dk1"/>
              </a:solidFill>
              <a:effectLst/>
              <a:latin typeface="+mn-lt"/>
              <a:ea typeface="+mn-ea"/>
              <a:cs typeface="+mn-cs"/>
            </a:rPr>
            <a:t>　そのため、今後も新規事業の抑制・分散化や交付税算入率の有利な起債の活用により、実質公債費比率の悪化を抑制する必要がある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満期一括償還での借入を行っていない。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年度決算値）は地方債の現在高の増加</a:t>
          </a:r>
          <a:r>
            <a:rPr kumimoji="1" lang="ja-JP" altLang="en-US" sz="1100">
              <a:solidFill>
                <a:schemeClr val="dk1"/>
              </a:solidFill>
              <a:effectLst/>
              <a:latin typeface="+mn-lt"/>
              <a:ea typeface="+mn-ea"/>
              <a:cs typeface="+mn-cs"/>
            </a:rPr>
            <a:t>はあったものの、普通交付税の増により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が増加し、標準</a:t>
          </a:r>
          <a:r>
            <a:rPr kumimoji="1" lang="ja-JP" altLang="ja-JP" sz="1100">
              <a:solidFill>
                <a:schemeClr val="dk1"/>
              </a:solidFill>
              <a:effectLst/>
              <a:latin typeface="+mn-lt"/>
              <a:ea typeface="+mn-ea"/>
              <a:cs typeface="+mn-cs"/>
            </a:rPr>
            <a:t>財政規模</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年度決算値）と比較して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今後は、過疎対策事業や大規模事業の実施により地方債現在高は増加し、充当可能基金の取り崩しも見込まれるため、交付税算入率の有利な起債の活用や基金の積立等により、将来負担比率の悪化を抑制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和歌山県那智勝浦町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普通交付税の増により、財政調整基金及び現在基金、公共施設整備基金の残高が増加したため、</a:t>
          </a:r>
          <a:r>
            <a:rPr kumimoji="1" lang="ja-JP" altLang="ja-JP" sz="1100">
              <a:solidFill>
                <a:schemeClr val="dk1"/>
              </a:solidFill>
              <a:effectLst/>
              <a:latin typeface="+mn-lt"/>
              <a:ea typeface="+mn-ea"/>
              <a:cs typeface="+mn-cs"/>
            </a:rPr>
            <a:t>基金全体で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過疎対策事業や大規模事業を実施する予定になっており、基金の取り崩しが見込まれる。また大型事業の実施に伴う公債費の増加により、基金への積み立ても困難になってきているが、人口減少等による税収の減少や既存施設の老朽化に伴う経費の増加、公債費の増加等に備えるため、将来を見越して少しでも積立ができるよう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・那智の滝源流水資源保全事業基金：名瀑那智の滝の水資源と美しい自然景観の将来にわたっての保全</a:t>
          </a:r>
          <a:endParaRPr lang="ja-JP" altLang="ja-JP" sz="1400">
            <a:effectLst/>
          </a:endParaRPr>
        </a:p>
        <a:p>
          <a:r>
            <a:rPr kumimoji="1" lang="ja-JP" altLang="ja-JP" sz="1100">
              <a:solidFill>
                <a:schemeClr val="dk1"/>
              </a:solidFill>
              <a:effectLst/>
              <a:latin typeface="+mn-lt"/>
              <a:ea typeface="+mn-ea"/>
              <a:cs typeface="+mn-cs"/>
            </a:rPr>
            <a:t>・まちづくり応援基金：福祉・健康・医療・救急体制の充実や防犯・防災体制の構築、観光施設の整備等の各種まちづくり事業</a:t>
          </a:r>
          <a:endParaRPr lang="ja-JP" altLang="ja-JP" sz="1400">
            <a:effectLst/>
          </a:endParaRPr>
        </a:p>
        <a:p>
          <a:r>
            <a:rPr kumimoji="1" lang="ja-JP" altLang="ja-JP" sz="1100">
              <a:solidFill>
                <a:schemeClr val="dk1"/>
              </a:solidFill>
              <a:effectLst/>
              <a:latin typeface="+mn-lt"/>
              <a:ea typeface="+mn-ea"/>
              <a:cs typeface="+mn-cs"/>
            </a:rPr>
            <a:t>・公共施設整備基金：公共施設の整備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・まちづくり応援基金：ふるさと納税</a:t>
          </a:r>
          <a:r>
            <a:rPr kumimoji="1" lang="ja-JP" altLang="en-US" sz="1100">
              <a:solidFill>
                <a:schemeClr val="dk1"/>
              </a:solidFill>
              <a:effectLst/>
              <a:latin typeface="+mn-lt"/>
              <a:ea typeface="+mn-ea"/>
              <a:cs typeface="+mn-cs"/>
            </a:rPr>
            <a:t>寄附金の増加による増</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普通交付税の増加による増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・まちづくり応援基金：</a:t>
          </a:r>
          <a:r>
            <a:rPr kumimoji="1" lang="ja-JP" altLang="en-US" sz="1100">
              <a:solidFill>
                <a:schemeClr val="dk1"/>
              </a:solidFill>
              <a:effectLst/>
              <a:latin typeface="+mn-lt"/>
              <a:ea typeface="+mn-ea"/>
              <a:cs typeface="+mn-cs"/>
            </a:rPr>
            <a:t>ふるさと納税寄附金が増加したため、今後は基金残高を加味しつつ、実施事業の選定により、まちづくりに寄与する事業を積極的に実施していく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・公共施設整備基金：大規模事業の実施や施設の老朽化に伴う改修・建替え等により、基金を取り崩すことが見込まれるため、将来を見越して少しでも積立が出来るよう財政運営を行っていく。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普通交付税の増により、</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千円の積立をおこなった。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過疎対策事業や大規模事業を実施する予定になっており、基金の取り崩しが見込まれ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出来るよう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財政調整基金同様、普通交付税の増により、</a:t>
          </a:r>
          <a:r>
            <a:rPr kumimoji="1" lang="en-US" altLang="ja-JP" sz="1100">
              <a:solidFill>
                <a:schemeClr val="dk1"/>
              </a:solidFill>
              <a:effectLst/>
              <a:latin typeface="+mn-lt"/>
              <a:ea typeface="+mn-ea"/>
              <a:cs typeface="+mn-cs"/>
            </a:rPr>
            <a:t>360,000</a:t>
          </a:r>
          <a:r>
            <a:rPr kumimoji="1" lang="ja-JP" altLang="en-US" sz="1100">
              <a:solidFill>
                <a:schemeClr val="dk1"/>
              </a:solidFill>
              <a:effectLst/>
              <a:latin typeface="+mn-lt"/>
              <a:ea typeface="+mn-ea"/>
              <a:cs typeface="+mn-cs"/>
            </a:rPr>
            <a:t>千円の積立をおこなった。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過疎対策事業や大規模事業の実施、大規模事業の実施に伴う公債費の増加により、基金への積立も困難になることが見込まれるが、令和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億円を超え、しばらくは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億円超の公債費が続く見込みのため、将来を見越して少しでも積立が出来るよう財政運営を行っていく。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有形固定資産減価償却率は、類似団体と比較して高くなっており、施設等の老朽化が比較的進んでいることが分かる。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今後も大規模事業を予定しており、財源を確保することが難しくなることが見込まれる中、施設の統廃合も視野に入れながら計画的に施設等を更新していく必要がある。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84" name="有形固定資産減価償却率該当値テキスト"/>
        <xdr:cNvSpPr txBox="1"/>
      </xdr:nvSpPr>
      <xdr:spPr>
        <a:xfrm>
          <a:off x="4813300" y="598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5" name="楕円 84"/>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30</xdr:row>
      <xdr:rowOff>163739</xdr:rowOff>
    </xdr:to>
    <xdr:cxnSp macro="">
      <xdr:nvCxnSpPr>
        <xdr:cNvPr id="86" name="直線コネクタ 85"/>
        <xdr:cNvCxnSpPr/>
      </xdr:nvCxnSpPr>
      <xdr:spPr>
        <a:xfrm flipV="1">
          <a:off x="4051300" y="606025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30</xdr:row>
      <xdr:rowOff>163739</xdr:rowOff>
    </xdr:to>
    <xdr:cxnSp macro="">
      <xdr:nvCxnSpPr>
        <xdr:cNvPr id="88" name="直線コネクタ 87"/>
        <xdr:cNvCxnSpPr/>
      </xdr:nvCxnSpPr>
      <xdr:spPr>
        <a:xfrm>
          <a:off x="3289300" y="605717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9" name="楕円 88"/>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142149</xdr:rowOff>
    </xdr:to>
    <xdr:cxnSp macro="">
      <xdr:nvCxnSpPr>
        <xdr:cNvPr id="90" name="直線コネクタ 89"/>
        <xdr:cNvCxnSpPr/>
      </xdr:nvCxnSpPr>
      <xdr:spPr>
        <a:xfrm>
          <a:off x="2527300" y="602633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79012</xdr:rowOff>
    </xdr:from>
    <xdr:to>
      <xdr:col>7</xdr:col>
      <xdr:colOff>187325</xdr:colOff>
      <xdr:row>31</xdr:row>
      <xdr:rowOff>9162</xdr:rowOff>
    </xdr:to>
    <xdr:sp macro="" textlink="">
      <xdr:nvSpPr>
        <xdr:cNvPr id="91" name="楕円 90"/>
        <xdr:cNvSpPr/>
      </xdr:nvSpPr>
      <xdr:spPr>
        <a:xfrm>
          <a:off x="1714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129812</xdr:rowOff>
    </xdr:to>
    <xdr:cxnSp macro="">
      <xdr:nvCxnSpPr>
        <xdr:cNvPr id="92" name="直線コネクタ 91"/>
        <xdr:cNvCxnSpPr/>
      </xdr:nvCxnSpPr>
      <xdr:spPr>
        <a:xfrm flipV="1">
          <a:off x="1765300" y="602633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4" name="n_2aveValue有形固定資産減価償却率"/>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34216</xdr:rowOff>
    </xdr:from>
    <xdr:ext cx="405111" cy="259045"/>
    <xdr:sp macro="" textlink="">
      <xdr:nvSpPr>
        <xdr:cNvPr id="97" name="n_1main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12626</xdr:rowOff>
    </xdr:from>
    <xdr:ext cx="405111" cy="259045"/>
    <xdr:sp macro="" textlink="">
      <xdr:nvSpPr>
        <xdr:cNvPr id="98" name="n_2mainValue有形固定資産減価償却率"/>
        <xdr:cNvSpPr txBox="1"/>
      </xdr:nvSpPr>
      <xdr:spPr>
        <a:xfrm>
          <a:off x="3086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9" name="n_3main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100" name="n_4mainValue有形固定資産減価償却率"/>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債務償還比率は、類似団体と比較して高くなっており、地方債残高が類似団体と比べ高い水準にあることが分かる。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今後も大規模事業を予定しており、地方債残高の増加が見込まれるが、当該数値や財政状況を注視しながら実施事業等を選定していく必要がある。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139242</xdr:rowOff>
    </xdr:from>
    <xdr:to>
      <xdr:col>76</xdr:col>
      <xdr:colOff>73025</xdr:colOff>
      <xdr:row>31</xdr:row>
      <xdr:rowOff>69392</xdr:rowOff>
    </xdr:to>
    <xdr:sp macro="" textlink="">
      <xdr:nvSpPr>
        <xdr:cNvPr id="145" name="楕円 144"/>
        <xdr:cNvSpPr/>
      </xdr:nvSpPr>
      <xdr:spPr>
        <a:xfrm>
          <a:off x="14744700" y="60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117669</xdr:rowOff>
    </xdr:from>
    <xdr:ext cx="469744" cy="259045"/>
    <xdr:sp macro="" textlink="">
      <xdr:nvSpPr>
        <xdr:cNvPr id="146" name="債務償還比率該当値テキスト"/>
        <xdr:cNvSpPr txBox="1"/>
      </xdr:nvSpPr>
      <xdr:spPr>
        <a:xfrm>
          <a:off x="14846300" y="60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95073</xdr:rowOff>
    </xdr:from>
    <xdr:to>
      <xdr:col>72</xdr:col>
      <xdr:colOff>123825</xdr:colOff>
      <xdr:row>34</xdr:row>
      <xdr:rowOff>25223</xdr:rowOff>
    </xdr:to>
    <xdr:sp macro="" textlink="">
      <xdr:nvSpPr>
        <xdr:cNvPr id="147" name="楕円 146"/>
        <xdr:cNvSpPr/>
      </xdr:nvSpPr>
      <xdr:spPr>
        <a:xfrm>
          <a:off x="14033500" y="65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18592</xdr:rowOff>
    </xdr:from>
    <xdr:to>
      <xdr:col>76</xdr:col>
      <xdr:colOff>22225</xdr:colOff>
      <xdr:row>33</xdr:row>
      <xdr:rowOff>145873</xdr:rowOff>
    </xdr:to>
    <xdr:cxnSp macro="">
      <xdr:nvCxnSpPr>
        <xdr:cNvPr id="148" name="直線コネクタ 147"/>
        <xdr:cNvCxnSpPr/>
      </xdr:nvCxnSpPr>
      <xdr:spPr>
        <a:xfrm flipV="1">
          <a:off x="14084300" y="6105067"/>
          <a:ext cx="711200" cy="4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76962</xdr:rowOff>
    </xdr:from>
    <xdr:to>
      <xdr:col>68</xdr:col>
      <xdr:colOff>123825</xdr:colOff>
      <xdr:row>34</xdr:row>
      <xdr:rowOff>7112</xdr:rowOff>
    </xdr:to>
    <xdr:sp macro="" textlink="">
      <xdr:nvSpPr>
        <xdr:cNvPr id="149" name="楕円 148"/>
        <xdr:cNvSpPr/>
      </xdr:nvSpPr>
      <xdr:spPr>
        <a:xfrm>
          <a:off x="132715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127762</xdr:rowOff>
    </xdr:from>
    <xdr:to>
      <xdr:col>72</xdr:col>
      <xdr:colOff>73025</xdr:colOff>
      <xdr:row>33</xdr:row>
      <xdr:rowOff>145873</xdr:rowOff>
    </xdr:to>
    <xdr:cxnSp macro="">
      <xdr:nvCxnSpPr>
        <xdr:cNvPr id="150" name="直線コネクタ 149"/>
        <xdr:cNvCxnSpPr/>
      </xdr:nvCxnSpPr>
      <xdr:spPr>
        <a:xfrm>
          <a:off x="13322300" y="6557137"/>
          <a:ext cx="762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5475</xdr:rowOff>
    </xdr:from>
    <xdr:to>
      <xdr:col>64</xdr:col>
      <xdr:colOff>123825</xdr:colOff>
      <xdr:row>33</xdr:row>
      <xdr:rowOff>107076</xdr:rowOff>
    </xdr:to>
    <xdr:sp macro="" textlink="">
      <xdr:nvSpPr>
        <xdr:cNvPr id="151" name="楕円 150"/>
        <xdr:cNvSpPr/>
      </xdr:nvSpPr>
      <xdr:spPr>
        <a:xfrm>
          <a:off x="12509500" y="64348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56275</xdr:rowOff>
    </xdr:from>
    <xdr:to>
      <xdr:col>68</xdr:col>
      <xdr:colOff>73025</xdr:colOff>
      <xdr:row>33</xdr:row>
      <xdr:rowOff>127762</xdr:rowOff>
    </xdr:to>
    <xdr:cxnSp macro="">
      <xdr:nvCxnSpPr>
        <xdr:cNvPr id="152" name="直線コネクタ 151"/>
        <xdr:cNvCxnSpPr/>
      </xdr:nvCxnSpPr>
      <xdr:spPr>
        <a:xfrm>
          <a:off x="12560300" y="6485650"/>
          <a:ext cx="762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29224</xdr:rowOff>
    </xdr:from>
    <xdr:to>
      <xdr:col>60</xdr:col>
      <xdr:colOff>123825</xdr:colOff>
      <xdr:row>33</xdr:row>
      <xdr:rowOff>130825</xdr:rowOff>
    </xdr:to>
    <xdr:sp macro="" textlink="">
      <xdr:nvSpPr>
        <xdr:cNvPr id="153" name="楕円 152"/>
        <xdr:cNvSpPr/>
      </xdr:nvSpPr>
      <xdr:spPr>
        <a:xfrm>
          <a:off x="11747500" y="6458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56275</xdr:rowOff>
    </xdr:from>
    <xdr:to>
      <xdr:col>64</xdr:col>
      <xdr:colOff>73025</xdr:colOff>
      <xdr:row>33</xdr:row>
      <xdr:rowOff>80024</xdr:rowOff>
    </xdr:to>
    <xdr:cxnSp macro="">
      <xdr:nvCxnSpPr>
        <xdr:cNvPr id="154" name="直線コネクタ 153"/>
        <xdr:cNvCxnSpPr/>
      </xdr:nvCxnSpPr>
      <xdr:spPr>
        <a:xfrm flipV="1">
          <a:off x="11798300" y="648565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16350</xdr:rowOff>
    </xdr:from>
    <xdr:ext cx="560923" cy="259045"/>
    <xdr:sp macro="" textlink="">
      <xdr:nvSpPr>
        <xdr:cNvPr id="159" name="n_1mainValue債務償還比率"/>
        <xdr:cNvSpPr txBox="1"/>
      </xdr:nvSpPr>
      <xdr:spPr>
        <a:xfrm>
          <a:off x="13791138" y="66171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169689</xdr:rowOff>
    </xdr:from>
    <xdr:ext cx="560923" cy="259045"/>
    <xdr:sp macro="" textlink="">
      <xdr:nvSpPr>
        <xdr:cNvPr id="160" name="n_2mainValue債務償還比率"/>
        <xdr:cNvSpPr txBox="1"/>
      </xdr:nvSpPr>
      <xdr:spPr>
        <a:xfrm>
          <a:off x="13041838" y="65990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98202</xdr:rowOff>
    </xdr:from>
    <xdr:ext cx="469744" cy="259045"/>
    <xdr:sp macro="" textlink="">
      <xdr:nvSpPr>
        <xdr:cNvPr id="161" name="n_3mainValue債務償還比率"/>
        <xdr:cNvSpPr txBox="1"/>
      </xdr:nvSpPr>
      <xdr:spPr>
        <a:xfrm>
          <a:off x="12325427" y="652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121951</xdr:rowOff>
    </xdr:from>
    <xdr:ext cx="469744" cy="259045"/>
    <xdr:sp macro="" textlink="">
      <xdr:nvSpPr>
        <xdr:cNvPr id="162" name="n_4mainValue債務償還比率"/>
        <xdr:cNvSpPr txBox="1"/>
      </xdr:nvSpPr>
      <xdr:spPr>
        <a:xfrm>
          <a:off x="11563427" y="655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71" name="楕円 70"/>
        <xdr:cNvSpPr/>
      </xdr:nvSpPr>
      <xdr:spPr>
        <a:xfrm>
          <a:off x="4584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170705</xdr:rowOff>
    </xdr:from>
    <xdr:ext cx="405111" cy="259045"/>
    <xdr:sp macro="" textlink="">
      <xdr:nvSpPr>
        <xdr:cNvPr id="72" name="【道路】&#10;有形固定資産減価償却率該当値テキスト"/>
        <xdr:cNvSpPr txBox="1"/>
      </xdr:nvSpPr>
      <xdr:spPr>
        <a:xfrm>
          <a:off x="4673600"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155702</xdr:rowOff>
    </xdr:from>
    <xdr:to>
      <xdr:col>20</xdr:col>
      <xdr:colOff>38100</xdr:colOff>
      <xdr:row>37</xdr:row>
      <xdr:rowOff>85852</xdr:rowOff>
    </xdr:to>
    <xdr:sp macro="" textlink="">
      <xdr:nvSpPr>
        <xdr:cNvPr id="73" name="楕円 72"/>
        <xdr:cNvSpPr/>
      </xdr:nvSpPr>
      <xdr:spPr>
        <a:xfrm>
          <a:off x="3746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35052</xdr:rowOff>
    </xdr:from>
    <xdr:to>
      <xdr:col>24</xdr:col>
      <xdr:colOff>63500</xdr:colOff>
      <xdr:row>37</xdr:row>
      <xdr:rowOff>71628</xdr:rowOff>
    </xdr:to>
    <xdr:cxnSp macro="">
      <xdr:nvCxnSpPr>
        <xdr:cNvPr id="74" name="直線コネクタ 73"/>
        <xdr:cNvCxnSpPr/>
      </xdr:nvCxnSpPr>
      <xdr:spPr>
        <a:xfrm>
          <a:off x="3797300" y="63787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121412</xdr:rowOff>
    </xdr:from>
    <xdr:to>
      <xdr:col>15</xdr:col>
      <xdr:colOff>101600</xdr:colOff>
      <xdr:row>37</xdr:row>
      <xdr:rowOff>51562</xdr:rowOff>
    </xdr:to>
    <xdr:sp macro="" textlink="">
      <xdr:nvSpPr>
        <xdr:cNvPr id="75" name="楕円 74"/>
        <xdr:cNvSpPr/>
      </xdr:nvSpPr>
      <xdr:spPr>
        <a:xfrm>
          <a:off x="2857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xdr:rowOff>
    </xdr:from>
    <xdr:to>
      <xdr:col>19</xdr:col>
      <xdr:colOff>177800</xdr:colOff>
      <xdr:row>37</xdr:row>
      <xdr:rowOff>35052</xdr:rowOff>
    </xdr:to>
    <xdr:cxnSp macro="">
      <xdr:nvCxnSpPr>
        <xdr:cNvPr id="76" name="直線コネクタ 75"/>
        <xdr:cNvCxnSpPr/>
      </xdr:nvCxnSpPr>
      <xdr:spPr>
        <a:xfrm>
          <a:off x="2908300" y="63444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64262</xdr:rowOff>
    </xdr:from>
    <xdr:to>
      <xdr:col>10</xdr:col>
      <xdr:colOff>165100</xdr:colOff>
      <xdr:row>36</xdr:row>
      <xdr:rowOff>165862</xdr:rowOff>
    </xdr:to>
    <xdr:sp macro="" textlink="">
      <xdr:nvSpPr>
        <xdr:cNvPr id="77" name="楕円 76"/>
        <xdr:cNvSpPr/>
      </xdr:nvSpPr>
      <xdr:spPr>
        <a:xfrm>
          <a:off x="1968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115062</xdr:rowOff>
    </xdr:from>
    <xdr:to>
      <xdr:col>15</xdr:col>
      <xdr:colOff>50800</xdr:colOff>
      <xdr:row>37</xdr:row>
      <xdr:rowOff>762</xdr:rowOff>
    </xdr:to>
    <xdr:cxnSp macro="">
      <xdr:nvCxnSpPr>
        <xdr:cNvPr id="78" name="直線コネクタ 77"/>
        <xdr:cNvCxnSpPr/>
      </xdr:nvCxnSpPr>
      <xdr:spPr>
        <a:xfrm>
          <a:off x="2019300" y="62872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79" name="楕円 78"/>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115062</xdr:rowOff>
    </xdr:from>
    <xdr:to>
      <xdr:col>10</xdr:col>
      <xdr:colOff>114300</xdr:colOff>
      <xdr:row>36</xdr:row>
      <xdr:rowOff>133350</xdr:rowOff>
    </xdr:to>
    <xdr:cxnSp macro="">
      <xdr:nvCxnSpPr>
        <xdr:cNvPr id="80" name="直線コネクタ 79"/>
        <xdr:cNvCxnSpPr/>
      </xdr:nvCxnSpPr>
      <xdr:spPr>
        <a:xfrm flipV="1">
          <a:off x="1130300" y="628726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76979</xdr:rowOff>
    </xdr:from>
    <xdr:ext cx="405111" cy="259045"/>
    <xdr:sp macro="" textlink="">
      <xdr:nvSpPr>
        <xdr:cNvPr id="85" name="n_1mainValue【道路】&#10;有形固定資産減価償却率"/>
        <xdr:cNvSpPr txBox="1"/>
      </xdr:nvSpPr>
      <xdr:spPr>
        <a:xfrm>
          <a:off x="3582044"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42689</xdr:rowOff>
    </xdr:from>
    <xdr:ext cx="405111" cy="259045"/>
    <xdr:sp macro="" textlink="">
      <xdr:nvSpPr>
        <xdr:cNvPr id="86" name="n_2mainValue【道路】&#10;有形固定資産減価償却率"/>
        <xdr:cNvSpPr txBox="1"/>
      </xdr:nvSpPr>
      <xdr:spPr>
        <a:xfrm>
          <a:off x="2705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7" name="n_3mainValue【道路】&#10;有形固定資産減価償却率"/>
        <xdr:cNvSpPr txBox="1"/>
      </xdr:nvSpPr>
      <xdr:spPr>
        <a:xfrm>
          <a:off x="181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8" name="n_4mainValue【道路】&#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48603</xdr:rowOff>
    </xdr:from>
    <xdr:to>
      <xdr:col>55</xdr:col>
      <xdr:colOff>50800</xdr:colOff>
      <xdr:row>37</xdr:row>
      <xdr:rowOff>150203</xdr:rowOff>
    </xdr:to>
    <xdr:sp macro="" textlink="">
      <xdr:nvSpPr>
        <xdr:cNvPr id="128" name="楕円 127"/>
        <xdr:cNvSpPr/>
      </xdr:nvSpPr>
      <xdr:spPr>
        <a:xfrm>
          <a:off x="10426700" y="63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71480</xdr:rowOff>
    </xdr:from>
    <xdr:ext cx="534377" cy="259045"/>
    <xdr:sp macro="" textlink="">
      <xdr:nvSpPr>
        <xdr:cNvPr id="129" name="【道路】&#10;一人当たり延長該当値テキスト"/>
        <xdr:cNvSpPr txBox="1"/>
      </xdr:nvSpPr>
      <xdr:spPr>
        <a:xfrm>
          <a:off x="10515600" y="62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63462</xdr:rowOff>
    </xdr:from>
    <xdr:to>
      <xdr:col>50</xdr:col>
      <xdr:colOff>165100</xdr:colOff>
      <xdr:row>37</xdr:row>
      <xdr:rowOff>165062</xdr:rowOff>
    </xdr:to>
    <xdr:sp macro="" textlink="">
      <xdr:nvSpPr>
        <xdr:cNvPr id="130" name="楕円 129"/>
        <xdr:cNvSpPr/>
      </xdr:nvSpPr>
      <xdr:spPr>
        <a:xfrm>
          <a:off x="9588500" y="64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99403</xdr:rowOff>
    </xdr:from>
    <xdr:to>
      <xdr:col>55</xdr:col>
      <xdr:colOff>0</xdr:colOff>
      <xdr:row>37</xdr:row>
      <xdr:rowOff>114262</xdr:rowOff>
    </xdr:to>
    <xdr:cxnSp macro="">
      <xdr:nvCxnSpPr>
        <xdr:cNvPr id="131" name="直線コネクタ 130"/>
        <xdr:cNvCxnSpPr/>
      </xdr:nvCxnSpPr>
      <xdr:spPr>
        <a:xfrm flipV="1">
          <a:off x="9639300" y="644305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134385</xdr:rowOff>
    </xdr:from>
    <xdr:to>
      <xdr:col>46</xdr:col>
      <xdr:colOff>38100</xdr:colOff>
      <xdr:row>38</xdr:row>
      <xdr:rowOff>64536</xdr:rowOff>
    </xdr:to>
    <xdr:sp macro="" textlink="">
      <xdr:nvSpPr>
        <xdr:cNvPr id="132" name="楕円 131"/>
        <xdr:cNvSpPr/>
      </xdr:nvSpPr>
      <xdr:spPr>
        <a:xfrm>
          <a:off x="8699500" y="6478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114262</xdr:rowOff>
    </xdr:from>
    <xdr:to>
      <xdr:col>50</xdr:col>
      <xdr:colOff>114300</xdr:colOff>
      <xdr:row>38</xdr:row>
      <xdr:rowOff>13735</xdr:rowOff>
    </xdr:to>
    <xdr:cxnSp macro="">
      <xdr:nvCxnSpPr>
        <xdr:cNvPr id="133" name="直線コネクタ 132"/>
        <xdr:cNvCxnSpPr/>
      </xdr:nvCxnSpPr>
      <xdr:spPr>
        <a:xfrm flipV="1">
          <a:off x="8750300" y="6457912"/>
          <a:ext cx="8890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152635</xdr:rowOff>
    </xdr:from>
    <xdr:to>
      <xdr:col>41</xdr:col>
      <xdr:colOff>101600</xdr:colOff>
      <xdr:row>40</xdr:row>
      <xdr:rowOff>82785</xdr:rowOff>
    </xdr:to>
    <xdr:sp macro="" textlink="">
      <xdr:nvSpPr>
        <xdr:cNvPr id="134" name="楕円 133"/>
        <xdr:cNvSpPr/>
      </xdr:nvSpPr>
      <xdr:spPr>
        <a:xfrm>
          <a:off x="7810500" y="68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13735</xdr:rowOff>
    </xdr:from>
    <xdr:to>
      <xdr:col>45</xdr:col>
      <xdr:colOff>177800</xdr:colOff>
      <xdr:row>40</xdr:row>
      <xdr:rowOff>31985</xdr:rowOff>
    </xdr:to>
    <xdr:cxnSp macro="">
      <xdr:nvCxnSpPr>
        <xdr:cNvPr id="135" name="直線コネクタ 134"/>
        <xdr:cNvCxnSpPr/>
      </xdr:nvCxnSpPr>
      <xdr:spPr>
        <a:xfrm flipV="1">
          <a:off x="7861300" y="6528835"/>
          <a:ext cx="889000" cy="3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163170</xdr:rowOff>
    </xdr:from>
    <xdr:to>
      <xdr:col>36</xdr:col>
      <xdr:colOff>165100</xdr:colOff>
      <xdr:row>40</xdr:row>
      <xdr:rowOff>93320</xdr:rowOff>
    </xdr:to>
    <xdr:sp macro="" textlink="">
      <xdr:nvSpPr>
        <xdr:cNvPr id="136" name="楕円 135"/>
        <xdr:cNvSpPr/>
      </xdr:nvSpPr>
      <xdr:spPr>
        <a:xfrm>
          <a:off x="6921500" y="68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31985</xdr:rowOff>
    </xdr:from>
    <xdr:to>
      <xdr:col>41</xdr:col>
      <xdr:colOff>50800</xdr:colOff>
      <xdr:row>40</xdr:row>
      <xdr:rowOff>42520</xdr:rowOff>
    </xdr:to>
    <xdr:cxnSp macro="">
      <xdr:nvCxnSpPr>
        <xdr:cNvPr id="137" name="直線コネクタ 136"/>
        <xdr:cNvCxnSpPr/>
      </xdr:nvCxnSpPr>
      <xdr:spPr>
        <a:xfrm flipV="1">
          <a:off x="6972300" y="6889985"/>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10139</xdr:rowOff>
    </xdr:from>
    <xdr:ext cx="534377" cy="259045"/>
    <xdr:sp macro="" textlink="">
      <xdr:nvSpPr>
        <xdr:cNvPr id="142" name="n_1mainValue【道路】&#10;一人当たり延長"/>
        <xdr:cNvSpPr txBox="1"/>
      </xdr:nvSpPr>
      <xdr:spPr>
        <a:xfrm>
          <a:off x="9359411" y="61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55662</xdr:rowOff>
    </xdr:from>
    <xdr:ext cx="534377" cy="259045"/>
    <xdr:sp macro="" textlink="">
      <xdr:nvSpPr>
        <xdr:cNvPr id="143" name="n_2mainValue【道路】&#10;一人当たり延長"/>
        <xdr:cNvSpPr txBox="1"/>
      </xdr:nvSpPr>
      <xdr:spPr>
        <a:xfrm>
          <a:off x="8483111" y="6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73912</xdr:rowOff>
    </xdr:from>
    <xdr:ext cx="534377" cy="259045"/>
    <xdr:sp macro="" textlink="">
      <xdr:nvSpPr>
        <xdr:cNvPr id="144" name="n_3mainValue【道路】&#10;一人当たり延長"/>
        <xdr:cNvSpPr txBox="1"/>
      </xdr:nvSpPr>
      <xdr:spPr>
        <a:xfrm>
          <a:off x="7594111" y="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84447</xdr:rowOff>
    </xdr:from>
    <xdr:ext cx="534377" cy="259045"/>
    <xdr:sp macro="" textlink="">
      <xdr:nvSpPr>
        <xdr:cNvPr id="145" name="n_4mainValue【道路】&#10;一人当たり延長"/>
        <xdr:cNvSpPr txBox="1"/>
      </xdr:nvSpPr>
      <xdr:spPr>
        <a:xfrm>
          <a:off x="6705111" y="6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xdr:nvSpPr>
        <xdr:cNvPr id="187" name="楕円 186"/>
        <xdr:cNvSpPr/>
      </xdr:nvSpPr>
      <xdr:spPr>
        <a:xfrm>
          <a:off x="4584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135181</xdr:rowOff>
    </xdr:from>
    <xdr:ext cx="405111" cy="259045"/>
    <xdr:sp macro="" textlink="">
      <xdr:nvSpPr>
        <xdr:cNvPr id="188" name="【橋りょう・トンネル】&#10;有形固定資産減価償却率該当値テキスト"/>
        <xdr:cNvSpPr txBox="1"/>
      </xdr:nvSpPr>
      <xdr:spPr>
        <a:xfrm>
          <a:off x="4673600" y="1076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35741</xdr:rowOff>
    </xdr:from>
    <xdr:to>
      <xdr:col>20</xdr:col>
      <xdr:colOff>38100</xdr:colOff>
      <xdr:row>63</xdr:row>
      <xdr:rowOff>137341</xdr:rowOff>
    </xdr:to>
    <xdr:sp macro="" textlink="">
      <xdr:nvSpPr>
        <xdr:cNvPr id="189" name="楕円 188"/>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86541</xdr:rowOff>
    </xdr:from>
    <xdr:to>
      <xdr:col>24</xdr:col>
      <xdr:colOff>63500</xdr:colOff>
      <xdr:row>63</xdr:row>
      <xdr:rowOff>99604</xdr:rowOff>
    </xdr:to>
    <xdr:cxnSp macro="">
      <xdr:nvCxnSpPr>
        <xdr:cNvPr id="190" name="直線コネクタ 189"/>
        <xdr:cNvCxnSpPr/>
      </xdr:nvCxnSpPr>
      <xdr:spPr>
        <a:xfrm>
          <a:off x="3797300" y="108878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21046</xdr:rowOff>
    </xdr:from>
    <xdr:to>
      <xdr:col>15</xdr:col>
      <xdr:colOff>101600</xdr:colOff>
      <xdr:row>63</xdr:row>
      <xdr:rowOff>122646</xdr:rowOff>
    </xdr:to>
    <xdr:sp macro="" textlink="">
      <xdr:nvSpPr>
        <xdr:cNvPr id="191" name="楕円 190"/>
        <xdr:cNvSpPr/>
      </xdr:nvSpPr>
      <xdr:spPr>
        <a:xfrm>
          <a:off x="2857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71846</xdr:rowOff>
    </xdr:from>
    <xdr:to>
      <xdr:col>19</xdr:col>
      <xdr:colOff>177800</xdr:colOff>
      <xdr:row>63</xdr:row>
      <xdr:rowOff>86541</xdr:rowOff>
    </xdr:to>
    <xdr:cxnSp macro="">
      <xdr:nvCxnSpPr>
        <xdr:cNvPr id="192" name="直線コネクタ 191"/>
        <xdr:cNvCxnSpPr/>
      </xdr:nvCxnSpPr>
      <xdr:spPr>
        <a:xfrm>
          <a:off x="2908300" y="108731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24312</xdr:rowOff>
    </xdr:from>
    <xdr:to>
      <xdr:col>10</xdr:col>
      <xdr:colOff>165100</xdr:colOff>
      <xdr:row>63</xdr:row>
      <xdr:rowOff>125912</xdr:rowOff>
    </xdr:to>
    <xdr:sp macro="" textlink="">
      <xdr:nvSpPr>
        <xdr:cNvPr id="193" name="楕円 192"/>
        <xdr:cNvSpPr/>
      </xdr:nvSpPr>
      <xdr:spPr>
        <a:xfrm>
          <a:off x="1968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75112</xdr:rowOff>
    </xdr:to>
    <xdr:cxnSp macro="">
      <xdr:nvCxnSpPr>
        <xdr:cNvPr id="194" name="直線コネクタ 193"/>
        <xdr:cNvCxnSpPr/>
      </xdr:nvCxnSpPr>
      <xdr:spPr>
        <a:xfrm flipV="1">
          <a:off x="2019300" y="108731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27577</xdr:rowOff>
    </xdr:from>
    <xdr:to>
      <xdr:col>6</xdr:col>
      <xdr:colOff>38100</xdr:colOff>
      <xdr:row>63</xdr:row>
      <xdr:rowOff>129177</xdr:rowOff>
    </xdr:to>
    <xdr:sp macro="" textlink="">
      <xdr:nvSpPr>
        <xdr:cNvPr id="195" name="楕円 194"/>
        <xdr:cNvSpPr/>
      </xdr:nvSpPr>
      <xdr:spPr>
        <a:xfrm>
          <a:off x="107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75112</xdr:rowOff>
    </xdr:from>
    <xdr:to>
      <xdr:col>10</xdr:col>
      <xdr:colOff>114300</xdr:colOff>
      <xdr:row>63</xdr:row>
      <xdr:rowOff>78377</xdr:rowOff>
    </xdr:to>
    <xdr:cxnSp macro="">
      <xdr:nvCxnSpPr>
        <xdr:cNvPr id="196" name="直線コネクタ 195"/>
        <xdr:cNvCxnSpPr/>
      </xdr:nvCxnSpPr>
      <xdr:spPr>
        <a:xfrm flipV="1">
          <a:off x="1130300" y="108764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128468</xdr:rowOff>
    </xdr:from>
    <xdr:ext cx="405111" cy="259045"/>
    <xdr:sp macro="" textlink="">
      <xdr:nvSpPr>
        <xdr:cNvPr id="201" name="n_1mainValue【橋りょう・トンネル】&#10;有形固定資産減価償却率"/>
        <xdr:cNvSpPr txBox="1"/>
      </xdr:nvSpPr>
      <xdr:spPr>
        <a:xfrm>
          <a:off x="3582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113773</xdr:rowOff>
    </xdr:from>
    <xdr:ext cx="405111" cy="259045"/>
    <xdr:sp macro="" textlink="">
      <xdr:nvSpPr>
        <xdr:cNvPr id="202" name="n_2mainValue【橋りょう・トンネル】&#10;有形固定資産減価償却率"/>
        <xdr:cNvSpPr txBox="1"/>
      </xdr:nvSpPr>
      <xdr:spPr>
        <a:xfrm>
          <a:off x="2705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117039</xdr:rowOff>
    </xdr:from>
    <xdr:ext cx="405111" cy="259045"/>
    <xdr:sp macro="" textlink="">
      <xdr:nvSpPr>
        <xdr:cNvPr id="203" name="n_3mainValue【橋りょう・トンネル】&#10;有形固定資産減価償却率"/>
        <xdr:cNvSpPr txBox="1"/>
      </xdr:nvSpPr>
      <xdr:spPr>
        <a:xfrm>
          <a:off x="1816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120304</xdr:rowOff>
    </xdr:from>
    <xdr:ext cx="405111" cy="259045"/>
    <xdr:sp macro="" textlink="">
      <xdr:nvSpPr>
        <xdr:cNvPr id="204" name="n_4mainValue【橋りょう・トンネル】&#10;有形固定資産減価償却率"/>
        <xdr:cNvSpPr txBox="1"/>
      </xdr:nvSpPr>
      <xdr:spPr>
        <a:xfrm>
          <a:off x="927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44041</xdr:rowOff>
    </xdr:from>
    <xdr:to>
      <xdr:col>55</xdr:col>
      <xdr:colOff>50800</xdr:colOff>
      <xdr:row>62</xdr:row>
      <xdr:rowOff>145641</xdr:rowOff>
    </xdr:to>
    <xdr:sp macro="" textlink="">
      <xdr:nvSpPr>
        <xdr:cNvPr id="244" name="楕円 243"/>
        <xdr:cNvSpPr/>
      </xdr:nvSpPr>
      <xdr:spPr>
        <a:xfrm>
          <a:off x="10426700" y="106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22468</xdr:rowOff>
    </xdr:from>
    <xdr:ext cx="599010" cy="259045"/>
    <xdr:sp macro="" textlink="">
      <xdr:nvSpPr>
        <xdr:cNvPr id="245" name="【橋りょう・トンネル】&#10;一人当たり有形固定資産（償却資産）額該当値テキスト"/>
        <xdr:cNvSpPr txBox="1"/>
      </xdr:nvSpPr>
      <xdr:spPr>
        <a:xfrm>
          <a:off x="10515600" y="1065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48947</xdr:rowOff>
    </xdr:from>
    <xdr:to>
      <xdr:col>50</xdr:col>
      <xdr:colOff>165100</xdr:colOff>
      <xdr:row>62</xdr:row>
      <xdr:rowOff>150547</xdr:rowOff>
    </xdr:to>
    <xdr:sp macro="" textlink="">
      <xdr:nvSpPr>
        <xdr:cNvPr id="246" name="楕円 245"/>
        <xdr:cNvSpPr/>
      </xdr:nvSpPr>
      <xdr:spPr>
        <a:xfrm>
          <a:off x="9588500" y="106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94841</xdr:rowOff>
    </xdr:from>
    <xdr:to>
      <xdr:col>55</xdr:col>
      <xdr:colOff>0</xdr:colOff>
      <xdr:row>62</xdr:row>
      <xdr:rowOff>99747</xdr:rowOff>
    </xdr:to>
    <xdr:cxnSp macro="">
      <xdr:nvCxnSpPr>
        <xdr:cNvPr id="247" name="直線コネクタ 246"/>
        <xdr:cNvCxnSpPr/>
      </xdr:nvCxnSpPr>
      <xdr:spPr>
        <a:xfrm flipV="1">
          <a:off x="9639300" y="10724741"/>
          <a:ext cx="8382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55311</xdr:rowOff>
    </xdr:from>
    <xdr:to>
      <xdr:col>46</xdr:col>
      <xdr:colOff>38100</xdr:colOff>
      <xdr:row>62</xdr:row>
      <xdr:rowOff>156911</xdr:rowOff>
    </xdr:to>
    <xdr:sp macro="" textlink="">
      <xdr:nvSpPr>
        <xdr:cNvPr id="248" name="楕円 247"/>
        <xdr:cNvSpPr/>
      </xdr:nvSpPr>
      <xdr:spPr>
        <a:xfrm>
          <a:off x="8699500" y="106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99747</xdr:rowOff>
    </xdr:from>
    <xdr:to>
      <xdr:col>50</xdr:col>
      <xdr:colOff>114300</xdr:colOff>
      <xdr:row>62</xdr:row>
      <xdr:rowOff>106111</xdr:rowOff>
    </xdr:to>
    <xdr:cxnSp macro="">
      <xdr:nvCxnSpPr>
        <xdr:cNvPr id="249" name="直線コネクタ 248"/>
        <xdr:cNvCxnSpPr/>
      </xdr:nvCxnSpPr>
      <xdr:spPr>
        <a:xfrm flipV="1">
          <a:off x="8750300" y="1072964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68726</xdr:rowOff>
    </xdr:from>
    <xdr:to>
      <xdr:col>41</xdr:col>
      <xdr:colOff>101600</xdr:colOff>
      <xdr:row>62</xdr:row>
      <xdr:rowOff>170326</xdr:rowOff>
    </xdr:to>
    <xdr:sp macro="" textlink="">
      <xdr:nvSpPr>
        <xdr:cNvPr id="250" name="楕円 249"/>
        <xdr:cNvSpPr/>
      </xdr:nvSpPr>
      <xdr:spPr>
        <a:xfrm>
          <a:off x="7810500" y="106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106111</xdr:rowOff>
    </xdr:from>
    <xdr:to>
      <xdr:col>45</xdr:col>
      <xdr:colOff>177800</xdr:colOff>
      <xdr:row>62</xdr:row>
      <xdr:rowOff>119526</xdr:rowOff>
    </xdr:to>
    <xdr:cxnSp macro="">
      <xdr:nvCxnSpPr>
        <xdr:cNvPr id="251" name="直線コネクタ 250"/>
        <xdr:cNvCxnSpPr/>
      </xdr:nvCxnSpPr>
      <xdr:spPr>
        <a:xfrm flipV="1">
          <a:off x="7861300" y="10736011"/>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75838</xdr:rowOff>
    </xdr:from>
    <xdr:to>
      <xdr:col>36</xdr:col>
      <xdr:colOff>165100</xdr:colOff>
      <xdr:row>63</xdr:row>
      <xdr:rowOff>5988</xdr:rowOff>
    </xdr:to>
    <xdr:sp macro="" textlink="">
      <xdr:nvSpPr>
        <xdr:cNvPr id="252" name="楕円 251"/>
        <xdr:cNvSpPr/>
      </xdr:nvSpPr>
      <xdr:spPr>
        <a:xfrm>
          <a:off x="6921500" y="107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119526</xdr:rowOff>
    </xdr:from>
    <xdr:to>
      <xdr:col>41</xdr:col>
      <xdr:colOff>50800</xdr:colOff>
      <xdr:row>62</xdr:row>
      <xdr:rowOff>126638</xdr:rowOff>
    </xdr:to>
    <xdr:cxnSp macro="">
      <xdr:nvCxnSpPr>
        <xdr:cNvPr id="253" name="直線コネクタ 252"/>
        <xdr:cNvCxnSpPr/>
      </xdr:nvCxnSpPr>
      <xdr:spPr>
        <a:xfrm flipV="1">
          <a:off x="6972300" y="10749426"/>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141674</xdr:rowOff>
    </xdr:from>
    <xdr:ext cx="599010" cy="259045"/>
    <xdr:sp macro="" textlink="">
      <xdr:nvSpPr>
        <xdr:cNvPr id="258" name="n_1mainValue【橋りょう・トンネル】&#10;一人当たり有形固定資産（償却資産）額"/>
        <xdr:cNvSpPr txBox="1"/>
      </xdr:nvSpPr>
      <xdr:spPr>
        <a:xfrm>
          <a:off x="9327095" y="107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148038</xdr:rowOff>
    </xdr:from>
    <xdr:ext cx="599010" cy="259045"/>
    <xdr:sp macro="" textlink="">
      <xdr:nvSpPr>
        <xdr:cNvPr id="259" name="n_2mainValue【橋りょう・トンネル】&#10;一人当たり有形固定資産（償却資産）額"/>
        <xdr:cNvSpPr txBox="1"/>
      </xdr:nvSpPr>
      <xdr:spPr>
        <a:xfrm>
          <a:off x="8450795" y="1077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161453</xdr:rowOff>
    </xdr:from>
    <xdr:ext cx="599010" cy="259045"/>
    <xdr:sp macro="" textlink="">
      <xdr:nvSpPr>
        <xdr:cNvPr id="260" name="n_3mainValue【橋りょう・トンネル】&#10;一人当たり有形固定資産（償却資産）額"/>
        <xdr:cNvSpPr txBox="1"/>
      </xdr:nvSpPr>
      <xdr:spPr>
        <a:xfrm>
          <a:off x="7561795" y="1079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168565</xdr:rowOff>
    </xdr:from>
    <xdr:ext cx="599010" cy="259045"/>
    <xdr:sp macro="" textlink="">
      <xdr:nvSpPr>
        <xdr:cNvPr id="261" name="n_4mainValue【橋りょう・トンネル】&#10;一人当たり有形固定資産（償却資産）額"/>
        <xdr:cNvSpPr txBox="1"/>
      </xdr:nvSpPr>
      <xdr:spPr>
        <a:xfrm>
          <a:off x="6672795" y="107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80645</xdr:rowOff>
    </xdr:from>
    <xdr:to>
      <xdr:col>24</xdr:col>
      <xdr:colOff>114300</xdr:colOff>
      <xdr:row>85</xdr:row>
      <xdr:rowOff>10795</xdr:rowOff>
    </xdr:to>
    <xdr:sp macro="" textlink="">
      <xdr:nvSpPr>
        <xdr:cNvPr id="302" name="楕円 301"/>
        <xdr:cNvSpPr/>
      </xdr:nvSpPr>
      <xdr:spPr>
        <a:xfrm>
          <a:off x="4584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59072</xdr:rowOff>
    </xdr:from>
    <xdr:ext cx="405111" cy="259045"/>
    <xdr:sp macro="" textlink="">
      <xdr:nvSpPr>
        <xdr:cNvPr id="303" name="【公営住宅】&#10;有形固定資産減価償却率該当値テキスト"/>
        <xdr:cNvSpPr txBox="1"/>
      </xdr:nvSpPr>
      <xdr:spPr>
        <a:xfrm>
          <a:off x="4673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57786</xdr:rowOff>
    </xdr:from>
    <xdr:to>
      <xdr:col>20</xdr:col>
      <xdr:colOff>38100</xdr:colOff>
      <xdr:row>84</xdr:row>
      <xdr:rowOff>159386</xdr:rowOff>
    </xdr:to>
    <xdr:sp macro="" textlink="">
      <xdr:nvSpPr>
        <xdr:cNvPr id="304" name="楕円 303"/>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131445</xdr:rowOff>
    </xdr:to>
    <xdr:cxnSp macro="">
      <xdr:nvCxnSpPr>
        <xdr:cNvPr id="305" name="直線コネクタ 304"/>
        <xdr:cNvCxnSpPr/>
      </xdr:nvCxnSpPr>
      <xdr:spPr>
        <a:xfrm>
          <a:off x="3797300" y="145103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6" name="楕円 305"/>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108586</xdr:rowOff>
    </xdr:to>
    <xdr:cxnSp macro="">
      <xdr:nvCxnSpPr>
        <xdr:cNvPr id="307" name="直線コネクタ 306"/>
        <xdr:cNvCxnSpPr/>
      </xdr:nvCxnSpPr>
      <xdr:spPr>
        <a:xfrm>
          <a:off x="2908300" y="144780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08" name="楕円 307"/>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76200</xdr:rowOff>
    </xdr:to>
    <xdr:cxnSp macro="">
      <xdr:nvCxnSpPr>
        <xdr:cNvPr id="309" name="直線コネクタ 308"/>
        <xdr:cNvCxnSpPr/>
      </xdr:nvCxnSpPr>
      <xdr:spPr>
        <a:xfrm>
          <a:off x="2019300" y="14394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10" name="楕円 309"/>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83</xdr:row>
      <xdr:rowOff>163830</xdr:rowOff>
    </xdr:to>
    <xdr:cxnSp macro="">
      <xdr:nvCxnSpPr>
        <xdr:cNvPr id="311" name="直線コネクタ 310"/>
        <xdr:cNvCxnSpPr/>
      </xdr:nvCxnSpPr>
      <xdr:spPr>
        <a:xfrm>
          <a:off x="1130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3"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4"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5"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150513</xdr:rowOff>
    </xdr:from>
    <xdr:ext cx="405111" cy="259045"/>
    <xdr:sp macro="" textlink="">
      <xdr:nvSpPr>
        <xdr:cNvPr id="316" name="n_1mainValue【公営住宅】&#10;有形固定資産減価償却率"/>
        <xdr:cNvSpPr txBox="1"/>
      </xdr:nvSpPr>
      <xdr:spPr>
        <a:xfrm>
          <a:off x="3582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7" name="n_2mainValue【公営住宅】&#10;有形固定資産減価償却率"/>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18" name="n_3mainValue【公営住宅】&#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19" name="n_4mainValue【公営住宅】&#10;有形固定資産減価償却率"/>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114554</xdr:rowOff>
    </xdr:from>
    <xdr:to>
      <xdr:col>55</xdr:col>
      <xdr:colOff>50800</xdr:colOff>
      <xdr:row>86</xdr:row>
      <xdr:rowOff>44704</xdr:rowOff>
    </xdr:to>
    <xdr:sp macro="" textlink="">
      <xdr:nvSpPr>
        <xdr:cNvPr id="359" name="楕円 358"/>
        <xdr:cNvSpPr/>
      </xdr:nvSpPr>
      <xdr:spPr>
        <a:xfrm>
          <a:off x="10426700" y="146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29481</xdr:rowOff>
    </xdr:from>
    <xdr:ext cx="469744" cy="259045"/>
    <xdr:sp macro="" textlink="">
      <xdr:nvSpPr>
        <xdr:cNvPr id="360" name="【公営住宅】&#10;一人当たり面積該当値テキスト"/>
        <xdr:cNvSpPr txBox="1"/>
      </xdr:nvSpPr>
      <xdr:spPr>
        <a:xfrm>
          <a:off x="10515600" y="1460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61" name="楕円 360"/>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165354</xdr:rowOff>
    </xdr:from>
    <xdr:to>
      <xdr:col>55</xdr:col>
      <xdr:colOff>0</xdr:colOff>
      <xdr:row>85</xdr:row>
      <xdr:rowOff>167260</xdr:rowOff>
    </xdr:to>
    <xdr:cxnSp macro="">
      <xdr:nvCxnSpPr>
        <xdr:cNvPr id="362" name="直線コネクタ 361"/>
        <xdr:cNvCxnSpPr/>
      </xdr:nvCxnSpPr>
      <xdr:spPr>
        <a:xfrm flipV="1">
          <a:off x="9639300" y="1473860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129794</xdr:rowOff>
    </xdr:from>
    <xdr:to>
      <xdr:col>46</xdr:col>
      <xdr:colOff>38100</xdr:colOff>
      <xdr:row>86</xdr:row>
      <xdr:rowOff>59944</xdr:rowOff>
    </xdr:to>
    <xdr:sp macro="" textlink="">
      <xdr:nvSpPr>
        <xdr:cNvPr id="363" name="楕円 362"/>
        <xdr:cNvSpPr/>
      </xdr:nvSpPr>
      <xdr:spPr>
        <a:xfrm>
          <a:off x="8699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86</xdr:row>
      <xdr:rowOff>9144</xdr:rowOff>
    </xdr:to>
    <xdr:cxnSp macro="">
      <xdr:nvCxnSpPr>
        <xdr:cNvPr id="364" name="直線コネクタ 363"/>
        <xdr:cNvCxnSpPr/>
      </xdr:nvCxnSpPr>
      <xdr:spPr>
        <a:xfrm flipV="1">
          <a:off x="8750300" y="1474051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142939</xdr:rowOff>
    </xdr:from>
    <xdr:to>
      <xdr:col>41</xdr:col>
      <xdr:colOff>101600</xdr:colOff>
      <xdr:row>86</xdr:row>
      <xdr:rowOff>73089</xdr:rowOff>
    </xdr:to>
    <xdr:sp macro="" textlink="">
      <xdr:nvSpPr>
        <xdr:cNvPr id="365" name="楕円 364"/>
        <xdr:cNvSpPr/>
      </xdr:nvSpPr>
      <xdr:spPr>
        <a:xfrm>
          <a:off x="7810500" y="14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9144</xdr:rowOff>
    </xdr:from>
    <xdr:to>
      <xdr:col>45</xdr:col>
      <xdr:colOff>177800</xdr:colOff>
      <xdr:row>86</xdr:row>
      <xdr:rowOff>22289</xdr:rowOff>
    </xdr:to>
    <xdr:cxnSp macro="">
      <xdr:nvCxnSpPr>
        <xdr:cNvPr id="366" name="直線コネクタ 365"/>
        <xdr:cNvCxnSpPr/>
      </xdr:nvCxnSpPr>
      <xdr:spPr>
        <a:xfrm flipV="1">
          <a:off x="7861300" y="1475384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145035</xdr:rowOff>
    </xdr:from>
    <xdr:to>
      <xdr:col>36</xdr:col>
      <xdr:colOff>165100</xdr:colOff>
      <xdr:row>86</xdr:row>
      <xdr:rowOff>75185</xdr:rowOff>
    </xdr:to>
    <xdr:sp macro="" textlink="">
      <xdr:nvSpPr>
        <xdr:cNvPr id="367" name="楕円 366"/>
        <xdr:cNvSpPr/>
      </xdr:nvSpPr>
      <xdr:spPr>
        <a:xfrm>
          <a:off x="6921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22289</xdr:rowOff>
    </xdr:from>
    <xdr:to>
      <xdr:col>41</xdr:col>
      <xdr:colOff>50800</xdr:colOff>
      <xdr:row>86</xdr:row>
      <xdr:rowOff>24385</xdr:rowOff>
    </xdr:to>
    <xdr:cxnSp macro="">
      <xdr:nvCxnSpPr>
        <xdr:cNvPr id="368" name="直線コネクタ 367"/>
        <xdr:cNvCxnSpPr/>
      </xdr:nvCxnSpPr>
      <xdr:spPr>
        <a:xfrm flipV="1">
          <a:off x="6972300" y="1476698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134002</xdr:rowOff>
    </xdr:from>
    <xdr:ext cx="469744" cy="259045"/>
    <xdr:sp macro="" textlink="">
      <xdr:nvSpPr>
        <xdr:cNvPr id="370" name="n_2aveValue【公営住宅】&#10;一人当たり面積"/>
        <xdr:cNvSpPr txBox="1"/>
      </xdr:nvSpPr>
      <xdr:spPr>
        <a:xfrm>
          <a:off x="8515427" y="143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73" name="n_1mainValue【公営住宅】&#10;一人当たり面積"/>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51071</xdr:rowOff>
    </xdr:from>
    <xdr:ext cx="469744" cy="259045"/>
    <xdr:sp macro="" textlink="">
      <xdr:nvSpPr>
        <xdr:cNvPr id="374" name="n_2mainValue【公営住宅】&#10;一人当たり面積"/>
        <xdr:cNvSpPr txBox="1"/>
      </xdr:nvSpPr>
      <xdr:spPr>
        <a:xfrm>
          <a:off x="8515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64216</xdr:rowOff>
    </xdr:from>
    <xdr:ext cx="469744" cy="259045"/>
    <xdr:sp macro="" textlink="">
      <xdr:nvSpPr>
        <xdr:cNvPr id="375" name="n_3mainValue【公営住宅】&#10;一人当たり面積"/>
        <xdr:cNvSpPr txBox="1"/>
      </xdr:nvSpPr>
      <xdr:spPr>
        <a:xfrm>
          <a:off x="7626427" y="148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66312</xdr:rowOff>
    </xdr:from>
    <xdr:ext cx="469744" cy="259045"/>
    <xdr:sp macro="" textlink="">
      <xdr:nvSpPr>
        <xdr:cNvPr id="376" name="n_4mainValue【公営住宅】&#10;一人当たり面積"/>
        <xdr:cNvSpPr txBox="1"/>
      </xdr:nvSpPr>
      <xdr:spPr>
        <a:xfrm>
          <a:off x="6737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61505</xdr:rowOff>
    </xdr:from>
    <xdr:to>
      <xdr:col>24</xdr:col>
      <xdr:colOff>62865</xdr:colOff>
      <xdr:row>108</xdr:row>
      <xdr:rowOff>2721</xdr:rowOff>
    </xdr:to>
    <xdr:cxnSp macro="">
      <xdr:nvCxnSpPr>
        <xdr:cNvPr id="402" name="直線コネクタ 401"/>
        <xdr:cNvCxnSpPr/>
      </xdr:nvCxnSpPr>
      <xdr:spPr>
        <a:xfrm flipV="1">
          <a:off x="4634865" y="17549405"/>
          <a:ext cx="0" cy="96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6548</xdr:rowOff>
    </xdr:from>
    <xdr:ext cx="405111" cy="259045"/>
    <xdr:sp macro="" textlink="">
      <xdr:nvSpPr>
        <xdr:cNvPr id="403" name="【港湾・漁港】&#10;有形固定資産減価償却率最小値テキスト"/>
        <xdr:cNvSpPr txBox="1"/>
      </xdr:nvSpPr>
      <xdr:spPr>
        <a:xfrm>
          <a:off x="4673600" y="1852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xdr:rowOff>
    </xdr:from>
    <xdr:to>
      <xdr:col>24</xdr:col>
      <xdr:colOff>152400</xdr:colOff>
      <xdr:row>108</xdr:row>
      <xdr:rowOff>2721</xdr:rowOff>
    </xdr:to>
    <xdr:cxnSp macro="">
      <xdr:nvCxnSpPr>
        <xdr:cNvPr id="404" name="直線コネクタ 403"/>
        <xdr:cNvCxnSpPr/>
      </xdr:nvCxnSpPr>
      <xdr:spPr>
        <a:xfrm>
          <a:off x="4546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8182</xdr:rowOff>
    </xdr:from>
    <xdr:ext cx="405111" cy="259045"/>
    <xdr:sp macro="" textlink="">
      <xdr:nvSpPr>
        <xdr:cNvPr id="405" name="【港湾・漁港】&#10;有形固定資産減価償却率最大値テキスト"/>
        <xdr:cNvSpPr txBox="1"/>
      </xdr:nvSpPr>
      <xdr:spPr>
        <a:xfrm>
          <a:off x="4673600" y="1732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61505</xdr:rowOff>
    </xdr:from>
    <xdr:to>
      <xdr:col>24</xdr:col>
      <xdr:colOff>152400</xdr:colOff>
      <xdr:row>102</xdr:row>
      <xdr:rowOff>61505</xdr:rowOff>
    </xdr:to>
    <xdr:cxnSp macro="">
      <xdr:nvCxnSpPr>
        <xdr:cNvPr id="406" name="直線コネクタ 405"/>
        <xdr:cNvCxnSpPr/>
      </xdr:nvCxnSpPr>
      <xdr:spPr>
        <a:xfrm>
          <a:off x="4546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07" name="【港湾・漁港】&#10;有形固定資産減価償却率平均値テキスト"/>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フローチャート: 判断 407"/>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31931</xdr:rowOff>
    </xdr:from>
    <xdr:to>
      <xdr:col>20</xdr:col>
      <xdr:colOff>38100</xdr:colOff>
      <xdr:row>105</xdr:row>
      <xdr:rowOff>133531</xdr:rowOff>
    </xdr:to>
    <xdr:sp macro="" textlink="">
      <xdr:nvSpPr>
        <xdr:cNvPr id="409" name="フローチャート: 判断 408"/>
        <xdr:cNvSpPr/>
      </xdr:nvSpPr>
      <xdr:spPr>
        <a:xfrm>
          <a:off x="3746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126637</xdr:rowOff>
    </xdr:from>
    <xdr:to>
      <xdr:col>15</xdr:col>
      <xdr:colOff>101600</xdr:colOff>
      <xdr:row>105</xdr:row>
      <xdr:rowOff>56787</xdr:rowOff>
    </xdr:to>
    <xdr:sp macro="" textlink="">
      <xdr:nvSpPr>
        <xdr:cNvPr id="410" name="フローチャート: 判断 409"/>
        <xdr:cNvSpPr/>
      </xdr:nvSpPr>
      <xdr:spPr>
        <a:xfrm>
          <a:off x="2857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11" name="フローチャート: 判断 410"/>
        <xdr:cNvSpPr/>
      </xdr:nvSpPr>
      <xdr:spPr>
        <a:xfrm>
          <a:off x="1968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12" name="フローチャート: 判断 411"/>
        <xdr:cNvSpPr/>
      </xdr:nvSpPr>
      <xdr:spPr>
        <a:xfrm>
          <a:off x="1079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418" name="楕円 417"/>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419" name="【港湾・漁港】&#10;有形固定資産減価償却率該当値テキスト"/>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54792</xdr:rowOff>
    </xdr:from>
    <xdr:to>
      <xdr:col>20</xdr:col>
      <xdr:colOff>38100</xdr:colOff>
      <xdr:row>103</xdr:row>
      <xdr:rowOff>156392</xdr:rowOff>
    </xdr:to>
    <xdr:sp macro="" textlink="">
      <xdr:nvSpPr>
        <xdr:cNvPr id="420" name="楕円 419"/>
        <xdr:cNvSpPr/>
      </xdr:nvSpPr>
      <xdr:spPr>
        <a:xfrm>
          <a:off x="3746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105592</xdr:rowOff>
    </xdr:from>
    <xdr:to>
      <xdr:col>24</xdr:col>
      <xdr:colOff>63500</xdr:colOff>
      <xdr:row>103</xdr:row>
      <xdr:rowOff>159476</xdr:rowOff>
    </xdr:to>
    <xdr:cxnSp macro="">
      <xdr:nvCxnSpPr>
        <xdr:cNvPr id="421" name="直線コネクタ 420"/>
        <xdr:cNvCxnSpPr/>
      </xdr:nvCxnSpPr>
      <xdr:spPr>
        <a:xfrm>
          <a:off x="3797300" y="177649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17236</xdr:rowOff>
    </xdr:from>
    <xdr:to>
      <xdr:col>15</xdr:col>
      <xdr:colOff>101600</xdr:colOff>
      <xdr:row>103</xdr:row>
      <xdr:rowOff>118836</xdr:rowOff>
    </xdr:to>
    <xdr:sp macro="" textlink="">
      <xdr:nvSpPr>
        <xdr:cNvPr id="422" name="楕円 421"/>
        <xdr:cNvSpPr/>
      </xdr:nvSpPr>
      <xdr:spPr>
        <a:xfrm>
          <a:off x="2857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105592</xdr:rowOff>
    </xdr:to>
    <xdr:cxnSp macro="">
      <xdr:nvCxnSpPr>
        <xdr:cNvPr id="423" name="直線コネクタ 422"/>
        <xdr:cNvCxnSpPr/>
      </xdr:nvCxnSpPr>
      <xdr:spPr>
        <a:xfrm>
          <a:off x="2908300" y="177273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165826</xdr:rowOff>
    </xdr:from>
    <xdr:to>
      <xdr:col>10</xdr:col>
      <xdr:colOff>165100</xdr:colOff>
      <xdr:row>100</xdr:row>
      <xdr:rowOff>95976</xdr:rowOff>
    </xdr:to>
    <xdr:sp macro="" textlink="">
      <xdr:nvSpPr>
        <xdr:cNvPr id="424" name="楕円 423"/>
        <xdr:cNvSpPr/>
      </xdr:nvSpPr>
      <xdr:spPr>
        <a:xfrm>
          <a:off x="1968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45176</xdr:rowOff>
    </xdr:from>
    <xdr:to>
      <xdr:col>15</xdr:col>
      <xdr:colOff>50800</xdr:colOff>
      <xdr:row>103</xdr:row>
      <xdr:rowOff>68036</xdr:rowOff>
    </xdr:to>
    <xdr:cxnSp macro="">
      <xdr:nvCxnSpPr>
        <xdr:cNvPr id="425" name="直線コネクタ 424"/>
        <xdr:cNvCxnSpPr/>
      </xdr:nvCxnSpPr>
      <xdr:spPr>
        <a:xfrm>
          <a:off x="2019300" y="17190176"/>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26" name="楕円 425"/>
        <xdr:cNvSpPr/>
      </xdr:nvSpPr>
      <xdr:spPr>
        <a:xfrm>
          <a:off x="1079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45176</xdr:rowOff>
    </xdr:from>
    <xdr:to>
      <xdr:col>10</xdr:col>
      <xdr:colOff>114300</xdr:colOff>
      <xdr:row>105</xdr:row>
      <xdr:rowOff>84364</xdr:rowOff>
    </xdr:to>
    <xdr:cxnSp macro="">
      <xdr:nvCxnSpPr>
        <xdr:cNvPr id="427" name="直線コネクタ 426"/>
        <xdr:cNvCxnSpPr/>
      </xdr:nvCxnSpPr>
      <xdr:spPr>
        <a:xfrm flipV="1">
          <a:off x="1130300" y="17190176"/>
          <a:ext cx="889000" cy="8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124658</xdr:rowOff>
    </xdr:from>
    <xdr:ext cx="405111" cy="259045"/>
    <xdr:sp macro="" textlink="">
      <xdr:nvSpPr>
        <xdr:cNvPr id="428" name="n_1aveValue【港湾・漁港】&#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29" name="n_2aveValue【港湾・漁港】&#10;有形固定資産減価償却率"/>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0" name="n_3aveValue【港湾・漁港】&#10;有形固定資産減価償却率"/>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1" name="n_4aveValue【港湾・漁港】&#10;有形固定資産減価償却率"/>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1469</xdr:rowOff>
    </xdr:from>
    <xdr:ext cx="405111" cy="259045"/>
    <xdr:sp macro="" textlink="">
      <xdr:nvSpPr>
        <xdr:cNvPr id="432" name="n_1mainValue【港湾・漁港】&#10;有形固定資産減価償却率"/>
        <xdr:cNvSpPr txBox="1"/>
      </xdr:nvSpPr>
      <xdr:spPr>
        <a:xfrm>
          <a:off x="3582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433" name="n_2mainValue【港湾・漁港】&#10;有形固定資産減価償却率"/>
        <xdr:cNvSpPr txBox="1"/>
      </xdr:nvSpPr>
      <xdr:spPr>
        <a:xfrm>
          <a:off x="2705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112503</xdr:rowOff>
    </xdr:from>
    <xdr:ext cx="340478" cy="259045"/>
    <xdr:sp macro="" textlink="">
      <xdr:nvSpPr>
        <xdr:cNvPr id="434" name="n_3mainValue【港湾・漁港】&#10;有形固定資産減価償却率"/>
        <xdr:cNvSpPr txBox="1"/>
      </xdr:nvSpPr>
      <xdr:spPr>
        <a:xfrm>
          <a:off x="1849061" y="1691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5" name="n_4mainValue【港湾・漁港】&#10;有形固定資産減価償却率"/>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7" name="直線コネクタ 456"/>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60" name="【港湾・漁港】&#10;一人当たり有形固定資産（償却資産）額最大値テキスト"/>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1" name="直線コネクタ 460"/>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2" name="【港湾・漁港】&#10;一人当たり有形固定資産（償却資産）額平均値テキスト"/>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3" name="フローチャート: 判断 462"/>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4" name="フローチャート: 判断 463"/>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5" name="フローチャート: 判断 464"/>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6" name="フローチャート: 判断 465"/>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7" name="フローチャート: 判断 466"/>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103716</xdr:rowOff>
    </xdr:from>
    <xdr:to>
      <xdr:col>55</xdr:col>
      <xdr:colOff>50800</xdr:colOff>
      <xdr:row>108</xdr:row>
      <xdr:rowOff>33866</xdr:rowOff>
    </xdr:to>
    <xdr:sp macro="" textlink="">
      <xdr:nvSpPr>
        <xdr:cNvPr id="473" name="楕円 472"/>
        <xdr:cNvSpPr/>
      </xdr:nvSpPr>
      <xdr:spPr>
        <a:xfrm>
          <a:off x="10426700" y="184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18643</xdr:rowOff>
    </xdr:from>
    <xdr:ext cx="599010" cy="259045"/>
    <xdr:sp macro="" textlink="">
      <xdr:nvSpPr>
        <xdr:cNvPr id="474" name="【港湾・漁港】&#10;一人当たり有形固定資産（償却資産）額該当値テキスト"/>
        <xdr:cNvSpPr txBox="1"/>
      </xdr:nvSpPr>
      <xdr:spPr>
        <a:xfrm>
          <a:off x="10515600" y="183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105125</xdr:rowOff>
    </xdr:from>
    <xdr:to>
      <xdr:col>50</xdr:col>
      <xdr:colOff>165100</xdr:colOff>
      <xdr:row>108</xdr:row>
      <xdr:rowOff>35275</xdr:rowOff>
    </xdr:to>
    <xdr:sp macro="" textlink="">
      <xdr:nvSpPr>
        <xdr:cNvPr id="475" name="楕円 474"/>
        <xdr:cNvSpPr/>
      </xdr:nvSpPr>
      <xdr:spPr>
        <a:xfrm>
          <a:off x="9588500" y="184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154516</xdr:rowOff>
    </xdr:from>
    <xdr:to>
      <xdr:col>55</xdr:col>
      <xdr:colOff>0</xdr:colOff>
      <xdr:row>107</xdr:row>
      <xdr:rowOff>155925</xdr:rowOff>
    </xdr:to>
    <xdr:cxnSp macro="">
      <xdr:nvCxnSpPr>
        <xdr:cNvPr id="476" name="直線コネクタ 475"/>
        <xdr:cNvCxnSpPr/>
      </xdr:nvCxnSpPr>
      <xdr:spPr>
        <a:xfrm flipV="1">
          <a:off x="9639300" y="18499666"/>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108995</xdr:rowOff>
    </xdr:from>
    <xdr:to>
      <xdr:col>46</xdr:col>
      <xdr:colOff>38100</xdr:colOff>
      <xdr:row>108</xdr:row>
      <xdr:rowOff>39145</xdr:rowOff>
    </xdr:to>
    <xdr:sp macro="" textlink="">
      <xdr:nvSpPr>
        <xdr:cNvPr id="477" name="楕円 476"/>
        <xdr:cNvSpPr/>
      </xdr:nvSpPr>
      <xdr:spPr>
        <a:xfrm>
          <a:off x="8699500" y="18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155925</xdr:rowOff>
    </xdr:from>
    <xdr:to>
      <xdr:col>50</xdr:col>
      <xdr:colOff>114300</xdr:colOff>
      <xdr:row>107</xdr:row>
      <xdr:rowOff>159795</xdr:rowOff>
    </xdr:to>
    <xdr:cxnSp macro="">
      <xdr:nvCxnSpPr>
        <xdr:cNvPr id="478" name="直線コネクタ 477"/>
        <xdr:cNvCxnSpPr/>
      </xdr:nvCxnSpPr>
      <xdr:spPr>
        <a:xfrm flipV="1">
          <a:off x="8750300" y="18501075"/>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148979</xdr:rowOff>
    </xdr:from>
    <xdr:to>
      <xdr:col>41</xdr:col>
      <xdr:colOff>101600</xdr:colOff>
      <xdr:row>108</xdr:row>
      <xdr:rowOff>79129</xdr:rowOff>
    </xdr:to>
    <xdr:sp macro="" textlink="">
      <xdr:nvSpPr>
        <xdr:cNvPr id="479" name="楕円 478"/>
        <xdr:cNvSpPr/>
      </xdr:nvSpPr>
      <xdr:spPr>
        <a:xfrm>
          <a:off x="7810500" y="184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159795</xdr:rowOff>
    </xdr:from>
    <xdr:to>
      <xdr:col>45</xdr:col>
      <xdr:colOff>177800</xdr:colOff>
      <xdr:row>108</xdr:row>
      <xdr:rowOff>28329</xdr:rowOff>
    </xdr:to>
    <xdr:cxnSp macro="">
      <xdr:nvCxnSpPr>
        <xdr:cNvPr id="480" name="直線コネクタ 479"/>
        <xdr:cNvCxnSpPr/>
      </xdr:nvCxnSpPr>
      <xdr:spPr>
        <a:xfrm flipV="1">
          <a:off x="7861300" y="18504945"/>
          <a:ext cx="889000" cy="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149992</xdr:rowOff>
    </xdr:from>
    <xdr:to>
      <xdr:col>36</xdr:col>
      <xdr:colOff>165100</xdr:colOff>
      <xdr:row>108</xdr:row>
      <xdr:rowOff>80142</xdr:rowOff>
    </xdr:to>
    <xdr:sp macro="" textlink="">
      <xdr:nvSpPr>
        <xdr:cNvPr id="481" name="楕円 480"/>
        <xdr:cNvSpPr/>
      </xdr:nvSpPr>
      <xdr:spPr>
        <a:xfrm>
          <a:off x="6921500" y="184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28329</xdr:rowOff>
    </xdr:from>
    <xdr:to>
      <xdr:col>41</xdr:col>
      <xdr:colOff>50800</xdr:colOff>
      <xdr:row>108</xdr:row>
      <xdr:rowOff>29342</xdr:rowOff>
    </xdr:to>
    <xdr:cxnSp macro="">
      <xdr:nvCxnSpPr>
        <xdr:cNvPr id="482" name="直線コネクタ 481"/>
        <xdr:cNvCxnSpPr/>
      </xdr:nvCxnSpPr>
      <xdr:spPr>
        <a:xfrm flipV="1">
          <a:off x="6972300" y="1854492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3" name="n_1aveValue【港湾・漁港】&#10;一人当たり有形固定資産（償却資産）額"/>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4"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5"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6"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26402</xdr:rowOff>
    </xdr:from>
    <xdr:ext cx="599010" cy="259045"/>
    <xdr:sp macro="" textlink="">
      <xdr:nvSpPr>
        <xdr:cNvPr id="487" name="n_1mainValue【港湾・漁港】&#10;一人当たり有形固定資産（償却資産）額"/>
        <xdr:cNvSpPr txBox="1"/>
      </xdr:nvSpPr>
      <xdr:spPr>
        <a:xfrm>
          <a:off x="9327095" y="1854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30272</xdr:rowOff>
    </xdr:from>
    <xdr:ext cx="599010" cy="259045"/>
    <xdr:sp macro="" textlink="">
      <xdr:nvSpPr>
        <xdr:cNvPr id="488" name="n_2mainValue【港湾・漁港】&#10;一人当たり有形固定資産（償却資産）額"/>
        <xdr:cNvSpPr txBox="1"/>
      </xdr:nvSpPr>
      <xdr:spPr>
        <a:xfrm>
          <a:off x="8450795" y="1854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70256</xdr:rowOff>
    </xdr:from>
    <xdr:ext cx="599010" cy="259045"/>
    <xdr:sp macro="" textlink="">
      <xdr:nvSpPr>
        <xdr:cNvPr id="489" name="n_3mainValue【港湾・漁港】&#10;一人当たり有形固定資産（償却資産）額"/>
        <xdr:cNvSpPr txBox="1"/>
      </xdr:nvSpPr>
      <xdr:spPr>
        <a:xfrm>
          <a:off x="7561795" y="1858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71269</xdr:rowOff>
    </xdr:from>
    <xdr:ext cx="599010" cy="259045"/>
    <xdr:sp macro="" textlink="">
      <xdr:nvSpPr>
        <xdr:cNvPr id="490" name="n_4mainValue【港湾・漁港】&#10;一人当たり有形固定資産（償却資産）額"/>
        <xdr:cNvSpPr txBox="1"/>
      </xdr:nvSpPr>
      <xdr:spPr>
        <a:xfrm>
          <a:off x="6672795" y="185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4" name="直線コネクタ 5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6" name="直線コネクタ 5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8" name="直線コネクタ 5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9"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20" name="フローチャート: 判断 519"/>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1" name="フローチャート: 判断 520"/>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522" name="フローチャート: 判断 521"/>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523" name="フローチャート: 判断 522"/>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524" name="フローチャート: 判断 523"/>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530" name="楕円 529"/>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102887</xdr:rowOff>
    </xdr:from>
    <xdr:ext cx="405111" cy="259045"/>
    <xdr:sp macro="" textlink="">
      <xdr:nvSpPr>
        <xdr:cNvPr id="531" name="【認定こども園・幼稚園・保育所】&#10;有形固定資産減価償却率該当値テキスト"/>
        <xdr:cNvSpPr txBox="1"/>
      </xdr:nvSpPr>
      <xdr:spPr>
        <a:xfrm>
          <a:off x="16357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106680</xdr:rowOff>
    </xdr:from>
    <xdr:to>
      <xdr:col>81</xdr:col>
      <xdr:colOff>101600</xdr:colOff>
      <xdr:row>38</xdr:row>
      <xdr:rowOff>36830</xdr:rowOff>
    </xdr:to>
    <xdr:sp macro="" textlink="">
      <xdr:nvSpPr>
        <xdr:cNvPr id="532" name="楕円 531"/>
        <xdr:cNvSpPr/>
      </xdr:nvSpPr>
      <xdr:spPr>
        <a:xfrm>
          <a:off x="15430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157480</xdr:rowOff>
    </xdr:from>
    <xdr:to>
      <xdr:col>85</xdr:col>
      <xdr:colOff>127000</xdr:colOff>
      <xdr:row>38</xdr:row>
      <xdr:rowOff>3810</xdr:rowOff>
    </xdr:to>
    <xdr:cxnSp macro="">
      <xdr:nvCxnSpPr>
        <xdr:cNvPr id="533" name="直線コネクタ 532"/>
        <xdr:cNvCxnSpPr/>
      </xdr:nvCxnSpPr>
      <xdr:spPr>
        <a:xfrm>
          <a:off x="15481300" y="650113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88900</xdr:rowOff>
    </xdr:from>
    <xdr:to>
      <xdr:col>76</xdr:col>
      <xdr:colOff>165100</xdr:colOff>
      <xdr:row>38</xdr:row>
      <xdr:rowOff>19050</xdr:rowOff>
    </xdr:to>
    <xdr:sp macro="" textlink="">
      <xdr:nvSpPr>
        <xdr:cNvPr id="534" name="楕円 533"/>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139700</xdr:rowOff>
    </xdr:from>
    <xdr:to>
      <xdr:col>81</xdr:col>
      <xdr:colOff>50800</xdr:colOff>
      <xdr:row>37</xdr:row>
      <xdr:rowOff>157480</xdr:rowOff>
    </xdr:to>
    <xdr:cxnSp macro="">
      <xdr:nvCxnSpPr>
        <xdr:cNvPr id="535" name="直線コネクタ 534"/>
        <xdr:cNvCxnSpPr/>
      </xdr:nvCxnSpPr>
      <xdr:spPr>
        <a:xfrm>
          <a:off x="14592300" y="64833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6" name="楕円 535"/>
        <xdr:cNvSpPr/>
      </xdr:nvSpPr>
      <xdr:spPr>
        <a:xfrm>
          <a:off x="13652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20320</xdr:rowOff>
    </xdr:from>
    <xdr:to>
      <xdr:col>76</xdr:col>
      <xdr:colOff>114300</xdr:colOff>
      <xdr:row>37</xdr:row>
      <xdr:rowOff>139700</xdr:rowOff>
    </xdr:to>
    <xdr:cxnSp macro="">
      <xdr:nvCxnSpPr>
        <xdr:cNvPr id="537" name="直線コネクタ 536"/>
        <xdr:cNvCxnSpPr/>
      </xdr:nvCxnSpPr>
      <xdr:spPr>
        <a:xfrm>
          <a:off x="13703300" y="636397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538" name="楕円 537"/>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20320</xdr:rowOff>
    </xdr:from>
    <xdr:to>
      <xdr:col>71</xdr:col>
      <xdr:colOff>177800</xdr:colOff>
      <xdr:row>39</xdr:row>
      <xdr:rowOff>76200</xdr:rowOff>
    </xdr:to>
    <xdr:cxnSp macro="">
      <xdr:nvCxnSpPr>
        <xdr:cNvPr id="539" name="直線コネクタ 538"/>
        <xdr:cNvCxnSpPr/>
      </xdr:nvCxnSpPr>
      <xdr:spPr>
        <a:xfrm flipV="1">
          <a:off x="12814300" y="6363970"/>
          <a:ext cx="8890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40"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541" name="n_2aveValue【認定こども園・幼稚園・保育所】&#10;有形固定資産減価償却率"/>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542" name="n_3aveValue【認定こども園・幼稚園・保育所】&#10;有形固定資産減価償却率"/>
        <xdr:cNvSpPr txBox="1"/>
      </xdr:nvSpPr>
      <xdr:spPr>
        <a:xfrm>
          <a:off x="13500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543" name="n_4aveValue【認定こども園・幼稚園・保育所】&#10;有形固定資産減価償却率"/>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27957</xdr:rowOff>
    </xdr:from>
    <xdr:ext cx="405111" cy="259045"/>
    <xdr:sp macro="" textlink="">
      <xdr:nvSpPr>
        <xdr:cNvPr id="544" name="n_1mainValue【認定こども園・幼稚園・保育所】&#10;有形固定資産減価償却率"/>
        <xdr:cNvSpPr txBox="1"/>
      </xdr:nvSpPr>
      <xdr:spPr>
        <a:xfrm>
          <a:off x="15266044" y="654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10177</xdr:rowOff>
    </xdr:from>
    <xdr:ext cx="405111" cy="259045"/>
    <xdr:sp macro="" textlink="">
      <xdr:nvSpPr>
        <xdr:cNvPr id="545" name="n_2mainValue【認定こども園・幼稚園・保育所】&#10;有形固定資産減価償却率"/>
        <xdr:cNvSpPr txBox="1"/>
      </xdr:nvSpPr>
      <xdr:spPr>
        <a:xfrm>
          <a:off x="1438974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87647</xdr:rowOff>
    </xdr:from>
    <xdr:ext cx="405111" cy="259045"/>
    <xdr:sp macro="" textlink="">
      <xdr:nvSpPr>
        <xdr:cNvPr id="546" name="n_3mainValue【認定こども園・幼稚園・保育所】&#10;有形固定資産減価償却率"/>
        <xdr:cNvSpPr txBox="1"/>
      </xdr:nvSpPr>
      <xdr:spPr>
        <a:xfrm>
          <a:off x="1350074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547"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1" name="直線コネクタ 570"/>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2"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3" name="直線コネクタ 572"/>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4"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5" name="直線コネクタ 574"/>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6"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7" name="フローチャート: 判断 576"/>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8" name="フローチャート: 判断 577"/>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579" name="フローチャート: 判断 578"/>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580" name="フローチャート: 判断 579"/>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581" name="フローチャート: 判断 580"/>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587" name="楕円 586"/>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109237</xdr:rowOff>
    </xdr:from>
    <xdr:ext cx="469744" cy="259045"/>
    <xdr:sp macro="" textlink="">
      <xdr:nvSpPr>
        <xdr:cNvPr id="588" name="【認定こども園・幼稚園・保育所】&#10;一人当たり面積該当値テキスト"/>
        <xdr:cNvSpPr txBox="1"/>
      </xdr:nvSpPr>
      <xdr:spPr>
        <a:xfrm>
          <a:off x="221996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92710</xdr:rowOff>
    </xdr:from>
    <xdr:to>
      <xdr:col>112</xdr:col>
      <xdr:colOff>38100</xdr:colOff>
      <xdr:row>40</xdr:row>
      <xdr:rowOff>22860</xdr:rowOff>
    </xdr:to>
    <xdr:sp macro="" textlink="">
      <xdr:nvSpPr>
        <xdr:cNvPr id="589" name="楕円 588"/>
        <xdr:cNvSpPr/>
      </xdr:nvSpPr>
      <xdr:spPr>
        <a:xfrm>
          <a:off x="21272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143510</xdr:rowOff>
    </xdr:to>
    <xdr:cxnSp macro="">
      <xdr:nvCxnSpPr>
        <xdr:cNvPr id="590" name="直線コネクタ 589"/>
        <xdr:cNvCxnSpPr/>
      </xdr:nvCxnSpPr>
      <xdr:spPr>
        <a:xfrm flipV="1">
          <a:off x="21323300" y="68237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100330</xdr:rowOff>
    </xdr:from>
    <xdr:to>
      <xdr:col>107</xdr:col>
      <xdr:colOff>101600</xdr:colOff>
      <xdr:row>40</xdr:row>
      <xdr:rowOff>30480</xdr:rowOff>
    </xdr:to>
    <xdr:sp macro="" textlink="">
      <xdr:nvSpPr>
        <xdr:cNvPr id="591" name="楕円 590"/>
        <xdr:cNvSpPr/>
      </xdr:nvSpPr>
      <xdr:spPr>
        <a:xfrm>
          <a:off x="20383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143510</xdr:rowOff>
    </xdr:from>
    <xdr:to>
      <xdr:col>111</xdr:col>
      <xdr:colOff>177800</xdr:colOff>
      <xdr:row>39</xdr:row>
      <xdr:rowOff>151130</xdr:rowOff>
    </xdr:to>
    <xdr:cxnSp macro="">
      <xdr:nvCxnSpPr>
        <xdr:cNvPr id="592" name="直線コネクタ 591"/>
        <xdr:cNvCxnSpPr/>
      </xdr:nvCxnSpPr>
      <xdr:spPr>
        <a:xfrm flipV="1">
          <a:off x="20434300" y="683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93" name="楕円 592"/>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151130</xdr:rowOff>
    </xdr:from>
    <xdr:to>
      <xdr:col>107</xdr:col>
      <xdr:colOff>50800</xdr:colOff>
      <xdr:row>41</xdr:row>
      <xdr:rowOff>22860</xdr:rowOff>
    </xdr:to>
    <xdr:cxnSp macro="">
      <xdr:nvCxnSpPr>
        <xdr:cNvPr id="594" name="直線コネクタ 593"/>
        <xdr:cNvCxnSpPr/>
      </xdr:nvCxnSpPr>
      <xdr:spPr>
        <a:xfrm flipV="1">
          <a:off x="19545300" y="6837680"/>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148590</xdr:rowOff>
    </xdr:from>
    <xdr:to>
      <xdr:col>98</xdr:col>
      <xdr:colOff>38100</xdr:colOff>
      <xdr:row>41</xdr:row>
      <xdr:rowOff>78740</xdr:rowOff>
    </xdr:to>
    <xdr:sp macro="" textlink="">
      <xdr:nvSpPr>
        <xdr:cNvPr id="595" name="楕円 594"/>
        <xdr:cNvSpPr/>
      </xdr:nvSpPr>
      <xdr:spPr>
        <a:xfrm>
          <a:off x="186055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27940</xdr:rowOff>
    </xdr:to>
    <xdr:cxnSp macro="">
      <xdr:nvCxnSpPr>
        <xdr:cNvPr id="596" name="直線コネクタ 595"/>
        <xdr:cNvCxnSpPr/>
      </xdr:nvCxnSpPr>
      <xdr:spPr>
        <a:xfrm flipV="1">
          <a:off x="18656300" y="70523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7"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98" name="n_2aveValue【認定こども園・幼稚園・保育所】&#10;一人当たり面積"/>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39387</xdr:rowOff>
    </xdr:from>
    <xdr:ext cx="469744" cy="259045"/>
    <xdr:sp macro="" textlink="">
      <xdr:nvSpPr>
        <xdr:cNvPr id="599" name="n_3aveValue【認定こども園・幼稚園・保育所】&#10;一人当たり面積"/>
        <xdr:cNvSpPr txBox="1"/>
      </xdr:nvSpPr>
      <xdr:spPr>
        <a:xfrm>
          <a:off x="19310427"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25417</xdr:rowOff>
    </xdr:from>
    <xdr:ext cx="469744" cy="259045"/>
    <xdr:sp macro="" textlink="">
      <xdr:nvSpPr>
        <xdr:cNvPr id="600" name="n_4aveValue【認定こども園・幼稚園・保育所】&#10;一人当たり面積"/>
        <xdr:cNvSpPr txBox="1"/>
      </xdr:nvSpPr>
      <xdr:spPr>
        <a:xfrm>
          <a:off x="18421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39387</xdr:rowOff>
    </xdr:from>
    <xdr:ext cx="469744" cy="259045"/>
    <xdr:sp macro="" textlink="">
      <xdr:nvSpPr>
        <xdr:cNvPr id="601" name="n_1mainValue【認定こども園・幼稚園・保育所】&#10;一人当たり面積"/>
        <xdr:cNvSpPr txBox="1"/>
      </xdr:nvSpPr>
      <xdr:spPr>
        <a:xfrm>
          <a:off x="210757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47007</xdr:rowOff>
    </xdr:from>
    <xdr:ext cx="469744" cy="259045"/>
    <xdr:sp macro="" textlink="">
      <xdr:nvSpPr>
        <xdr:cNvPr id="602" name="n_2mainValue【認定こども園・幼稚園・保育所】&#10;一人当たり面積"/>
        <xdr:cNvSpPr txBox="1"/>
      </xdr:nvSpPr>
      <xdr:spPr>
        <a:xfrm>
          <a:off x="20199427" y="656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603"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69867</xdr:rowOff>
    </xdr:from>
    <xdr:ext cx="469744" cy="259045"/>
    <xdr:sp macro="" textlink="">
      <xdr:nvSpPr>
        <xdr:cNvPr id="604" name="n_4mainValue【認定こども園・幼稚園・保育所】&#10;一人当たり面積"/>
        <xdr:cNvSpPr txBox="1"/>
      </xdr:nvSpPr>
      <xdr:spPr>
        <a:xfrm>
          <a:off x="18421427" y="709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9" name="直線コネクタ 628"/>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0"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1" name="直線コネクタ 630"/>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2"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3" name="直線コネクタ 632"/>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634"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5" name="フローチャート: 判断 634"/>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6" name="フローチャート: 判断 635"/>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45" name="楕円 644"/>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46"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47" name="楕円 646"/>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127635</xdr:rowOff>
    </xdr:to>
    <xdr:cxnSp macro="">
      <xdr:nvCxnSpPr>
        <xdr:cNvPr id="648" name="直線コネクタ 647"/>
        <xdr:cNvCxnSpPr/>
      </xdr:nvCxnSpPr>
      <xdr:spPr>
        <a:xfrm>
          <a:off x="15481300" y="102146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649" name="楕円 648"/>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99060</xdr:rowOff>
    </xdr:to>
    <xdr:cxnSp macro="">
      <xdr:nvCxnSpPr>
        <xdr:cNvPr id="650" name="直線コネクタ 649"/>
        <xdr:cNvCxnSpPr/>
      </xdr:nvCxnSpPr>
      <xdr:spPr>
        <a:xfrm>
          <a:off x="14592300" y="101936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651" name="楕円 650"/>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78105</xdr:rowOff>
    </xdr:to>
    <xdr:cxnSp macro="">
      <xdr:nvCxnSpPr>
        <xdr:cNvPr id="652" name="直線コネクタ 651"/>
        <xdr:cNvCxnSpPr/>
      </xdr:nvCxnSpPr>
      <xdr:spPr>
        <a:xfrm>
          <a:off x="13703300" y="10168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53" name="楕円 652"/>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57150</xdr:rowOff>
    </xdr:to>
    <xdr:cxnSp macro="">
      <xdr:nvCxnSpPr>
        <xdr:cNvPr id="654" name="直線コネクタ 653"/>
        <xdr:cNvCxnSpPr/>
      </xdr:nvCxnSpPr>
      <xdr:spPr>
        <a:xfrm flipV="1">
          <a:off x="12814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5"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6"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657"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58"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659" name="n_1mainValue【学校施設】&#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660" name="n_2mainValue【学校施設】&#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61" name="n_3mainValue【学校施設】&#10;有形固定資産減価償却率"/>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62" name="n_4mainValue【学校施設】&#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7" name="直線コネクタ 686"/>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8"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9" name="直線コネクタ 688"/>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90"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1" name="直線コネクタ 690"/>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2"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3" name="フローチャート: 判断 692"/>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5" name="フローチャート: 判断 694"/>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96" name="フローチャート: 判断 695"/>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697" name="フローチャート: 判断 696"/>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132461</xdr:rowOff>
    </xdr:from>
    <xdr:to>
      <xdr:col>116</xdr:col>
      <xdr:colOff>114300</xdr:colOff>
      <xdr:row>62</xdr:row>
      <xdr:rowOff>62611</xdr:rowOff>
    </xdr:to>
    <xdr:sp macro="" textlink="">
      <xdr:nvSpPr>
        <xdr:cNvPr id="703" name="楕円 702"/>
        <xdr:cNvSpPr/>
      </xdr:nvSpPr>
      <xdr:spPr>
        <a:xfrm>
          <a:off x="22110700" y="10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110888</xdr:rowOff>
    </xdr:from>
    <xdr:ext cx="469744" cy="259045"/>
    <xdr:sp macro="" textlink="">
      <xdr:nvSpPr>
        <xdr:cNvPr id="704" name="【学校施設】&#10;一人当たり面積該当値テキスト"/>
        <xdr:cNvSpPr txBox="1"/>
      </xdr:nvSpPr>
      <xdr:spPr>
        <a:xfrm>
          <a:off x="22199600" y="1056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146177</xdr:rowOff>
    </xdr:from>
    <xdr:to>
      <xdr:col>112</xdr:col>
      <xdr:colOff>38100</xdr:colOff>
      <xdr:row>62</xdr:row>
      <xdr:rowOff>76327</xdr:rowOff>
    </xdr:to>
    <xdr:sp macro="" textlink="">
      <xdr:nvSpPr>
        <xdr:cNvPr id="705" name="楕円 704"/>
        <xdr:cNvSpPr/>
      </xdr:nvSpPr>
      <xdr:spPr>
        <a:xfrm>
          <a:off x="21272500" y="106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xdr:rowOff>
    </xdr:from>
    <xdr:to>
      <xdr:col>116</xdr:col>
      <xdr:colOff>63500</xdr:colOff>
      <xdr:row>62</xdr:row>
      <xdr:rowOff>25527</xdr:rowOff>
    </xdr:to>
    <xdr:cxnSp macro="">
      <xdr:nvCxnSpPr>
        <xdr:cNvPr id="706" name="直線コネクタ 705"/>
        <xdr:cNvCxnSpPr/>
      </xdr:nvCxnSpPr>
      <xdr:spPr>
        <a:xfrm flipV="1">
          <a:off x="21323300" y="1064171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xdr:rowOff>
    </xdr:from>
    <xdr:to>
      <xdr:col>107</xdr:col>
      <xdr:colOff>101600</xdr:colOff>
      <xdr:row>62</xdr:row>
      <xdr:rowOff>102235</xdr:rowOff>
    </xdr:to>
    <xdr:sp macro="" textlink="">
      <xdr:nvSpPr>
        <xdr:cNvPr id="707" name="楕円 706"/>
        <xdr:cNvSpPr/>
      </xdr:nvSpPr>
      <xdr:spPr>
        <a:xfrm>
          <a:off x="20383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25527</xdr:rowOff>
    </xdr:from>
    <xdr:to>
      <xdr:col>111</xdr:col>
      <xdr:colOff>177800</xdr:colOff>
      <xdr:row>62</xdr:row>
      <xdr:rowOff>51435</xdr:rowOff>
    </xdr:to>
    <xdr:cxnSp macro="">
      <xdr:nvCxnSpPr>
        <xdr:cNvPr id="708" name="直線コネクタ 707"/>
        <xdr:cNvCxnSpPr/>
      </xdr:nvCxnSpPr>
      <xdr:spPr>
        <a:xfrm flipV="1">
          <a:off x="20434300" y="10655427"/>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18161</xdr:rowOff>
    </xdr:from>
    <xdr:to>
      <xdr:col>102</xdr:col>
      <xdr:colOff>165100</xdr:colOff>
      <xdr:row>62</xdr:row>
      <xdr:rowOff>119761</xdr:rowOff>
    </xdr:to>
    <xdr:sp macro="" textlink="">
      <xdr:nvSpPr>
        <xdr:cNvPr id="709" name="楕円 708"/>
        <xdr:cNvSpPr/>
      </xdr:nvSpPr>
      <xdr:spPr>
        <a:xfrm>
          <a:off x="19494500" y="106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51435</xdr:rowOff>
    </xdr:from>
    <xdr:to>
      <xdr:col>107</xdr:col>
      <xdr:colOff>50800</xdr:colOff>
      <xdr:row>62</xdr:row>
      <xdr:rowOff>68961</xdr:rowOff>
    </xdr:to>
    <xdr:cxnSp macro="">
      <xdr:nvCxnSpPr>
        <xdr:cNvPr id="710" name="直線コネクタ 709"/>
        <xdr:cNvCxnSpPr/>
      </xdr:nvCxnSpPr>
      <xdr:spPr>
        <a:xfrm flipV="1">
          <a:off x="19545300" y="1068133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33782</xdr:rowOff>
    </xdr:from>
    <xdr:to>
      <xdr:col>98</xdr:col>
      <xdr:colOff>38100</xdr:colOff>
      <xdr:row>62</xdr:row>
      <xdr:rowOff>135382</xdr:rowOff>
    </xdr:to>
    <xdr:sp macro="" textlink="">
      <xdr:nvSpPr>
        <xdr:cNvPr id="711" name="楕円 710"/>
        <xdr:cNvSpPr/>
      </xdr:nvSpPr>
      <xdr:spPr>
        <a:xfrm>
          <a:off x="18605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68961</xdr:rowOff>
    </xdr:from>
    <xdr:to>
      <xdr:col>102</xdr:col>
      <xdr:colOff>114300</xdr:colOff>
      <xdr:row>62</xdr:row>
      <xdr:rowOff>84582</xdr:rowOff>
    </xdr:to>
    <xdr:cxnSp macro="">
      <xdr:nvCxnSpPr>
        <xdr:cNvPr id="712" name="直線コネクタ 711"/>
        <xdr:cNvCxnSpPr/>
      </xdr:nvCxnSpPr>
      <xdr:spPr>
        <a:xfrm flipV="1">
          <a:off x="18656300" y="106988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3"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4" name="n_2aveValue【学校施設】&#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715" name="n_3aveValue【学校施設】&#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122953</xdr:rowOff>
    </xdr:from>
    <xdr:ext cx="469744" cy="259045"/>
    <xdr:sp macro="" textlink="">
      <xdr:nvSpPr>
        <xdr:cNvPr id="716" name="n_4aveValue【学校施設】&#10;一人当たり面積"/>
        <xdr:cNvSpPr txBox="1"/>
      </xdr:nvSpPr>
      <xdr:spPr>
        <a:xfrm>
          <a:off x="18421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67454</xdr:rowOff>
    </xdr:from>
    <xdr:ext cx="469744" cy="259045"/>
    <xdr:sp macro="" textlink="">
      <xdr:nvSpPr>
        <xdr:cNvPr id="717" name="n_1mainValue【学校施設】&#10;一人当たり面積"/>
        <xdr:cNvSpPr txBox="1"/>
      </xdr:nvSpPr>
      <xdr:spPr>
        <a:xfrm>
          <a:off x="21075727" y="106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118762</xdr:rowOff>
    </xdr:from>
    <xdr:ext cx="469744" cy="259045"/>
    <xdr:sp macro="" textlink="">
      <xdr:nvSpPr>
        <xdr:cNvPr id="718" name="n_2mainValue【学校施設】&#10;一人当たり面積"/>
        <xdr:cNvSpPr txBox="1"/>
      </xdr:nvSpPr>
      <xdr:spPr>
        <a:xfrm>
          <a:off x="20199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110888</xdr:rowOff>
    </xdr:from>
    <xdr:ext cx="469744" cy="259045"/>
    <xdr:sp macro="" textlink="">
      <xdr:nvSpPr>
        <xdr:cNvPr id="719" name="n_3mainValue【学校施設】&#10;一人当たり面積"/>
        <xdr:cNvSpPr txBox="1"/>
      </xdr:nvSpPr>
      <xdr:spPr>
        <a:xfrm>
          <a:off x="19310427" y="107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126509</xdr:rowOff>
    </xdr:from>
    <xdr:ext cx="469744" cy="259045"/>
    <xdr:sp macro="" textlink="">
      <xdr:nvSpPr>
        <xdr:cNvPr id="720" name="n_4mainValue【学校施設】&#10;一人当たり面積"/>
        <xdr:cNvSpPr txBox="1"/>
      </xdr:nvSpPr>
      <xdr:spPr>
        <a:xfrm>
          <a:off x="18421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5"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6" name="フローチャート: 判断 76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7" name="フローチャート: 判断 766"/>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68" name="フローチャート: 判断 767"/>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69" name="フローチャート: 判断 768"/>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0" name="フローチャート: 判断 769"/>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76" name="楕円 775"/>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340478" cy="259045"/>
    <xdr:sp macro="" textlink="">
      <xdr:nvSpPr>
        <xdr:cNvPr id="777" name="【公民館】&#10;有形固定資産減価償却率該当値テキスト"/>
        <xdr:cNvSpPr txBox="1"/>
      </xdr:nvSpPr>
      <xdr:spPr>
        <a:xfrm>
          <a:off x="16357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19050</xdr:rowOff>
    </xdr:from>
    <xdr:to>
      <xdr:col>76</xdr:col>
      <xdr:colOff>165100</xdr:colOff>
      <xdr:row>107</xdr:row>
      <xdr:rowOff>120650</xdr:rowOff>
    </xdr:to>
    <xdr:sp macro="" textlink="">
      <xdr:nvSpPr>
        <xdr:cNvPr id="778" name="楕円 777"/>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79" name="楕円 778"/>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80" name="直線コネクタ 779"/>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781" name="楕円 780"/>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782" name="直線コネクタ 781"/>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3"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784" name="n_2aveValue【公民館】&#10;有形固定資産減価償却率"/>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785" name="n_3aveValue【公民館】&#10;有形固定資産減価償却率"/>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786" name="n_4aveValue【公民館】&#10;有形固定資産減価償却率"/>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87" name="n_2mainValue【公民館】&#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88" name="n_3mainValue【公民館】&#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89" name="n_4mainValue【公民館】&#10;有形固定資産減価償却率"/>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3" name="直線コネクタ 812"/>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5" name="直線コネクタ 81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6"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17" name="直線コネクタ 816"/>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18"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19" name="フローチャート: 判断 818"/>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0" name="フローチャート: 判断 819"/>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1" name="フローチャート: 判断 820"/>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22" name="フローチャート: 判断 821"/>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3" name="フローチャート: 判断 822"/>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66039</xdr:rowOff>
    </xdr:from>
    <xdr:to>
      <xdr:col>116</xdr:col>
      <xdr:colOff>114300</xdr:colOff>
      <xdr:row>108</xdr:row>
      <xdr:rowOff>167639</xdr:rowOff>
    </xdr:to>
    <xdr:sp macro="" textlink="">
      <xdr:nvSpPr>
        <xdr:cNvPr id="829" name="楕円 828"/>
        <xdr:cNvSpPr/>
      </xdr:nvSpPr>
      <xdr:spPr>
        <a:xfrm>
          <a:off x="221107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830" name="【公民館】&#10;一人当たり面積該当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58420</xdr:rowOff>
    </xdr:from>
    <xdr:to>
      <xdr:col>107</xdr:col>
      <xdr:colOff>101600</xdr:colOff>
      <xdr:row>108</xdr:row>
      <xdr:rowOff>160020</xdr:rowOff>
    </xdr:to>
    <xdr:sp macro="" textlink="">
      <xdr:nvSpPr>
        <xdr:cNvPr id="831" name="楕円 830"/>
        <xdr:cNvSpPr/>
      </xdr:nvSpPr>
      <xdr:spPr>
        <a:xfrm>
          <a:off x="20383500" y="185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53339</xdr:rowOff>
    </xdr:from>
    <xdr:to>
      <xdr:col>102</xdr:col>
      <xdr:colOff>165100</xdr:colOff>
      <xdr:row>107</xdr:row>
      <xdr:rowOff>154939</xdr:rowOff>
    </xdr:to>
    <xdr:sp macro="" textlink="">
      <xdr:nvSpPr>
        <xdr:cNvPr id="832" name="楕円 831"/>
        <xdr:cNvSpPr/>
      </xdr:nvSpPr>
      <xdr:spPr>
        <a:xfrm>
          <a:off x="19494500" y="18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104139</xdr:rowOff>
    </xdr:from>
    <xdr:to>
      <xdr:col>107</xdr:col>
      <xdr:colOff>50800</xdr:colOff>
      <xdr:row>108</xdr:row>
      <xdr:rowOff>109220</xdr:rowOff>
    </xdr:to>
    <xdr:cxnSp macro="">
      <xdr:nvCxnSpPr>
        <xdr:cNvPr id="833" name="直線コネクタ 832"/>
        <xdr:cNvCxnSpPr/>
      </xdr:nvCxnSpPr>
      <xdr:spPr>
        <a:xfrm>
          <a:off x="19545300" y="18449289"/>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58420</xdr:rowOff>
    </xdr:from>
    <xdr:to>
      <xdr:col>98</xdr:col>
      <xdr:colOff>38100</xdr:colOff>
      <xdr:row>107</xdr:row>
      <xdr:rowOff>160020</xdr:rowOff>
    </xdr:to>
    <xdr:sp macro="" textlink="">
      <xdr:nvSpPr>
        <xdr:cNvPr id="834" name="楕円 833"/>
        <xdr:cNvSpPr/>
      </xdr:nvSpPr>
      <xdr:spPr>
        <a:xfrm>
          <a:off x="18605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104139</xdr:rowOff>
    </xdr:from>
    <xdr:to>
      <xdr:col>102</xdr:col>
      <xdr:colOff>114300</xdr:colOff>
      <xdr:row>107</xdr:row>
      <xdr:rowOff>109220</xdr:rowOff>
    </xdr:to>
    <xdr:cxnSp macro="">
      <xdr:nvCxnSpPr>
        <xdr:cNvPr id="835" name="直線コネクタ 834"/>
        <xdr:cNvCxnSpPr/>
      </xdr:nvCxnSpPr>
      <xdr:spPr>
        <a:xfrm flipV="1">
          <a:off x="18656300" y="184492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36"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37"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38" name="n_3aveValue【公民館】&#10;一人当たり面積"/>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39"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151147</xdr:rowOff>
    </xdr:from>
    <xdr:ext cx="469744" cy="259045"/>
    <xdr:sp macro="" textlink="">
      <xdr:nvSpPr>
        <xdr:cNvPr id="840" name="n_2mainValue【公民館】&#10;一人当たり面積"/>
        <xdr:cNvSpPr txBox="1"/>
      </xdr:nvSpPr>
      <xdr:spPr>
        <a:xfrm>
          <a:off x="20199427" y="186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146066</xdr:rowOff>
    </xdr:from>
    <xdr:ext cx="469744" cy="259045"/>
    <xdr:sp macro="" textlink="">
      <xdr:nvSpPr>
        <xdr:cNvPr id="841" name="n_3mainValue【公民館】&#10;一人当たり面積"/>
        <xdr:cNvSpPr txBox="1"/>
      </xdr:nvSpPr>
      <xdr:spPr>
        <a:xfrm>
          <a:off x="19310427"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151147</xdr:rowOff>
    </xdr:from>
    <xdr:ext cx="469744" cy="259045"/>
    <xdr:sp macro="" textlink="">
      <xdr:nvSpPr>
        <xdr:cNvPr id="842" name="n_4mainValue【公民館】&#10;一人当たり面積"/>
        <xdr:cNvSpPr txBox="1"/>
      </xdr:nvSpPr>
      <xdr:spPr>
        <a:xfrm>
          <a:off x="18421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公民館の有形固定資産減価償却率は</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a:t>
          </a:r>
          <a:r>
            <a:rPr kumimoji="1" lang="ja-JP" altLang="ja-JP" sz="1100" b="0" i="0" u="none" strike="noStrike" kern="0" cap="none" spc="0" normalizeH="0" baseline="0" noProof="0">
              <a:ln>
                <a:noFill/>
              </a:ln>
              <a:solidFill>
                <a:prstClr val="black"/>
              </a:solidFill>
              <a:effectLst/>
              <a:uLnTx/>
              <a:uFillTx/>
              <a:latin typeface="+mn-lt"/>
              <a:ea typeface="+mn-ea"/>
              <a:cs typeface="+mn-cs"/>
            </a:rPr>
            <a:t>が、令和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1" lang="ja-JP" altLang="ja-JP" sz="1100" b="0" i="0" u="none" strike="noStrike" kern="0" cap="none" spc="0" normalizeH="0" baseline="0" noProof="0">
              <a:ln>
                <a:noFill/>
              </a:ln>
              <a:solidFill>
                <a:prstClr val="black"/>
              </a:solidFill>
              <a:effectLst/>
              <a:uLnTx/>
              <a:uFillTx/>
              <a:latin typeface="+mn-lt"/>
              <a:ea typeface="+mn-ea"/>
              <a:cs typeface="+mn-cs"/>
            </a:rPr>
            <a:t>建替え事業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が完了した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橋りょう・トンネルの有形固定資産減価償却率についても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87.6%</a:t>
          </a:r>
          <a:r>
            <a:rPr kumimoji="1" lang="ja-JP" altLang="ja-JP" sz="1100" b="0" i="0" u="none" strike="noStrike" kern="0" cap="none" spc="0" normalizeH="0" baseline="0" noProof="0">
              <a:ln>
                <a:noFill/>
              </a:ln>
              <a:solidFill>
                <a:prstClr val="black"/>
              </a:solidFill>
              <a:effectLst/>
              <a:uLnTx/>
              <a:uFillTx/>
              <a:latin typeface="+mn-lt"/>
              <a:ea typeface="+mn-ea"/>
              <a:cs typeface="+mn-cs"/>
            </a:rPr>
            <a:t>で高い数値となっている。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これら道路施設については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個別施設計画を作成しており、</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年サイクルで点検を実施し、点検結果に基づき計画的に補修・修繕</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を行ってい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また、公営住宅についても類似団体と比較して高い値となっているが、平成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年に長寿命化計画を作成しており、今後も当該計画に基づいて更新・整備を行っていく。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108857</xdr:rowOff>
    </xdr:to>
    <xdr:cxnSp macro="">
      <xdr:nvCxnSpPr>
        <xdr:cNvPr id="81" name="直線コネクタ 80"/>
        <xdr:cNvCxnSpPr/>
      </xdr:nvCxnSpPr>
      <xdr:spPr>
        <a:xfrm>
          <a:off x="2019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43543</xdr:rowOff>
    </xdr:to>
    <xdr:cxnSp macro="">
      <xdr:nvCxnSpPr>
        <xdr:cNvPr id="83" name="直線コネクタ 82"/>
        <xdr:cNvCxnSpPr/>
      </xdr:nvCxnSpPr>
      <xdr:spPr>
        <a:xfrm>
          <a:off x="1130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31" name="楕円 130"/>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2" name="【図書館】&#10;一人当たり面積該当値テキスト"/>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72390</xdr:rowOff>
    </xdr:to>
    <xdr:cxnSp macro="">
      <xdr:nvCxnSpPr>
        <xdr:cNvPr id="134" name="直線コネクタ 133"/>
        <xdr:cNvCxnSpPr/>
      </xdr:nvCxnSpPr>
      <xdr:spPr>
        <a:xfrm flipV="1">
          <a:off x="9639300" y="709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76200</xdr:rowOff>
    </xdr:to>
    <xdr:cxnSp macro="">
      <xdr:nvCxnSpPr>
        <xdr:cNvPr id="138" name="直線コネクタ 137"/>
        <xdr:cNvCxnSpPr/>
      </xdr:nvCxnSpPr>
      <xdr:spPr>
        <a:xfrm flipV="1">
          <a:off x="7861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80010</xdr:rowOff>
    </xdr:to>
    <xdr:cxnSp macro="">
      <xdr:nvCxnSpPr>
        <xdr:cNvPr id="140" name="直線コネクタ 139"/>
        <xdr:cNvCxnSpPr/>
      </xdr:nvCxnSpPr>
      <xdr:spPr>
        <a:xfrm flipV="1">
          <a:off x="6972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42" name="n_2aveValue【図書館】&#10;一人当たり面積"/>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43" name="n_3aveValue【図書館】&#10;一人当たり面積"/>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154957</xdr:rowOff>
    </xdr:from>
    <xdr:ext cx="469744" cy="259045"/>
    <xdr:sp macro="" textlink="">
      <xdr:nvSpPr>
        <xdr:cNvPr id="144" name="n_4aveValue【図書館】&#10;一人当たり面積"/>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90" name="楕円 189"/>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91" name="【体育館・プール】&#10;有形固定資産減価償却率該当値テキスト"/>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2" name="楕円 191"/>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93073</xdr:rowOff>
    </xdr:to>
    <xdr:cxnSp macro="">
      <xdr:nvCxnSpPr>
        <xdr:cNvPr id="193" name="直線コネクタ 192"/>
        <xdr:cNvCxnSpPr/>
      </xdr:nvCxnSpPr>
      <xdr:spPr>
        <a:xfrm>
          <a:off x="3797300" y="106919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94" name="楕円 193"/>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62049</xdr:rowOff>
    </xdr:to>
    <xdr:cxnSp macro="">
      <xdr:nvCxnSpPr>
        <xdr:cNvPr id="195" name="直線コネクタ 194"/>
        <xdr:cNvCxnSpPr/>
      </xdr:nvCxnSpPr>
      <xdr:spPr>
        <a:xfrm>
          <a:off x="2908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6" name="楕円 195"/>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62</xdr:row>
      <xdr:rowOff>26126</xdr:rowOff>
    </xdr:to>
    <xdr:cxnSp macro="">
      <xdr:nvCxnSpPr>
        <xdr:cNvPr id="197" name="直線コネクタ 196"/>
        <xdr:cNvCxnSpPr/>
      </xdr:nvCxnSpPr>
      <xdr:spPr>
        <a:xfrm>
          <a:off x="2019300" y="1060214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92891</xdr:rowOff>
    </xdr:from>
    <xdr:to>
      <xdr:col>6</xdr:col>
      <xdr:colOff>38100</xdr:colOff>
      <xdr:row>62</xdr:row>
      <xdr:rowOff>23041</xdr:rowOff>
    </xdr:to>
    <xdr:sp macro="" textlink="">
      <xdr:nvSpPr>
        <xdr:cNvPr id="198" name="楕円 197"/>
        <xdr:cNvSpPr/>
      </xdr:nvSpPr>
      <xdr:spPr>
        <a:xfrm>
          <a:off x="1079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143691</xdr:rowOff>
    </xdr:from>
    <xdr:to>
      <xdr:col>10</xdr:col>
      <xdr:colOff>114300</xdr:colOff>
      <xdr:row>61</xdr:row>
      <xdr:rowOff>143691</xdr:rowOff>
    </xdr:to>
    <xdr:cxnSp macro="">
      <xdr:nvCxnSpPr>
        <xdr:cNvPr id="199" name="直線コネクタ 198"/>
        <xdr:cNvCxnSpPr/>
      </xdr:nvCxnSpPr>
      <xdr:spPr>
        <a:xfrm>
          <a:off x="1130300" y="10602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1" name="n_2aveValue【体育館・プー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202" name="n_3aveValue【体育館・プール】&#10;有形固定資産減価償却率"/>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3" name="n_4aveValue【体育館・プー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4" name="n_1mainValue【体育館・プール】&#10;有形固定資産減価償却率"/>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205" name="n_2mainValue【体育館・プー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6" name="n_3mainValue【体育館・プール】&#10;有形固定資産減価償却率"/>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14168</xdr:rowOff>
    </xdr:from>
    <xdr:ext cx="405111" cy="259045"/>
    <xdr:sp macro="" textlink="">
      <xdr:nvSpPr>
        <xdr:cNvPr id="207" name="n_4mainValue【体育館・プール】&#10;有形固定資産減価償却率"/>
        <xdr:cNvSpPr txBox="1"/>
      </xdr:nvSpPr>
      <xdr:spPr>
        <a:xfrm>
          <a:off x="927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39" name="フローチャート: 判断 238"/>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40" name="フローチャート: 判断 239"/>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41" name="フローチャート: 判断 240"/>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16510</xdr:rowOff>
    </xdr:from>
    <xdr:to>
      <xdr:col>55</xdr:col>
      <xdr:colOff>50800</xdr:colOff>
      <xdr:row>61</xdr:row>
      <xdr:rowOff>118110</xdr:rowOff>
    </xdr:to>
    <xdr:sp macro="" textlink="">
      <xdr:nvSpPr>
        <xdr:cNvPr id="247" name="楕円 246"/>
        <xdr:cNvSpPr/>
      </xdr:nvSpPr>
      <xdr:spPr>
        <a:xfrm>
          <a:off x="104267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39387</xdr:rowOff>
    </xdr:from>
    <xdr:ext cx="469744" cy="259045"/>
    <xdr:sp macro="" textlink="">
      <xdr:nvSpPr>
        <xdr:cNvPr id="248" name="【体育館・プール】&#10;一人当たり面積該当値テキスト"/>
        <xdr:cNvSpPr txBox="1"/>
      </xdr:nvSpPr>
      <xdr:spPr>
        <a:xfrm>
          <a:off x="10515600" y="1032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24130</xdr:rowOff>
    </xdr:from>
    <xdr:to>
      <xdr:col>50</xdr:col>
      <xdr:colOff>165100</xdr:colOff>
      <xdr:row>61</xdr:row>
      <xdr:rowOff>125730</xdr:rowOff>
    </xdr:to>
    <xdr:sp macro="" textlink="">
      <xdr:nvSpPr>
        <xdr:cNvPr id="249" name="楕円 248"/>
        <xdr:cNvSpPr/>
      </xdr:nvSpPr>
      <xdr:spPr>
        <a:xfrm>
          <a:off x="9588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67310</xdr:rowOff>
    </xdr:from>
    <xdr:to>
      <xdr:col>55</xdr:col>
      <xdr:colOff>0</xdr:colOff>
      <xdr:row>61</xdr:row>
      <xdr:rowOff>74930</xdr:rowOff>
    </xdr:to>
    <xdr:cxnSp macro="">
      <xdr:nvCxnSpPr>
        <xdr:cNvPr id="250" name="直線コネクタ 249"/>
        <xdr:cNvCxnSpPr/>
      </xdr:nvCxnSpPr>
      <xdr:spPr>
        <a:xfrm flipV="1">
          <a:off x="9639300" y="10525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34290</xdr:rowOff>
    </xdr:from>
    <xdr:to>
      <xdr:col>46</xdr:col>
      <xdr:colOff>38100</xdr:colOff>
      <xdr:row>61</xdr:row>
      <xdr:rowOff>135890</xdr:rowOff>
    </xdr:to>
    <xdr:sp macro="" textlink="">
      <xdr:nvSpPr>
        <xdr:cNvPr id="251" name="楕円 250"/>
        <xdr:cNvSpPr/>
      </xdr:nvSpPr>
      <xdr:spPr>
        <a:xfrm>
          <a:off x="8699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74930</xdr:rowOff>
    </xdr:from>
    <xdr:to>
      <xdr:col>50</xdr:col>
      <xdr:colOff>114300</xdr:colOff>
      <xdr:row>61</xdr:row>
      <xdr:rowOff>85090</xdr:rowOff>
    </xdr:to>
    <xdr:cxnSp macro="">
      <xdr:nvCxnSpPr>
        <xdr:cNvPr id="252" name="直線コネクタ 251"/>
        <xdr:cNvCxnSpPr/>
      </xdr:nvCxnSpPr>
      <xdr:spPr>
        <a:xfrm flipV="1">
          <a:off x="8750300" y="105333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129540</xdr:rowOff>
    </xdr:from>
    <xdr:to>
      <xdr:col>41</xdr:col>
      <xdr:colOff>101600</xdr:colOff>
      <xdr:row>61</xdr:row>
      <xdr:rowOff>59690</xdr:rowOff>
    </xdr:to>
    <xdr:sp macro="" textlink="">
      <xdr:nvSpPr>
        <xdr:cNvPr id="253" name="楕円 252"/>
        <xdr:cNvSpPr/>
      </xdr:nvSpPr>
      <xdr:spPr>
        <a:xfrm>
          <a:off x="7810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8890</xdr:rowOff>
    </xdr:from>
    <xdr:to>
      <xdr:col>45</xdr:col>
      <xdr:colOff>177800</xdr:colOff>
      <xdr:row>61</xdr:row>
      <xdr:rowOff>85090</xdr:rowOff>
    </xdr:to>
    <xdr:cxnSp macro="">
      <xdr:nvCxnSpPr>
        <xdr:cNvPr id="254" name="直線コネクタ 253"/>
        <xdr:cNvCxnSpPr/>
      </xdr:nvCxnSpPr>
      <xdr:spPr>
        <a:xfrm>
          <a:off x="7861300" y="1046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142240</xdr:rowOff>
    </xdr:from>
    <xdr:to>
      <xdr:col>36</xdr:col>
      <xdr:colOff>165100</xdr:colOff>
      <xdr:row>61</xdr:row>
      <xdr:rowOff>72390</xdr:rowOff>
    </xdr:to>
    <xdr:sp macro="" textlink="">
      <xdr:nvSpPr>
        <xdr:cNvPr id="255" name="楕円 254"/>
        <xdr:cNvSpPr/>
      </xdr:nvSpPr>
      <xdr:spPr>
        <a:xfrm>
          <a:off x="6921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8890</xdr:rowOff>
    </xdr:from>
    <xdr:to>
      <xdr:col>41</xdr:col>
      <xdr:colOff>50800</xdr:colOff>
      <xdr:row>61</xdr:row>
      <xdr:rowOff>21590</xdr:rowOff>
    </xdr:to>
    <xdr:cxnSp macro="">
      <xdr:nvCxnSpPr>
        <xdr:cNvPr id="256" name="直線コネクタ 255"/>
        <xdr:cNvCxnSpPr/>
      </xdr:nvCxnSpPr>
      <xdr:spPr>
        <a:xfrm flipV="1">
          <a:off x="6972300" y="10467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142257</xdr:rowOff>
    </xdr:from>
    <xdr:ext cx="469744" cy="259045"/>
    <xdr:sp macro="" textlink="">
      <xdr:nvSpPr>
        <xdr:cNvPr id="258" name="n_2aveValue【体育館・プール】&#10;一人当たり面積"/>
        <xdr:cNvSpPr txBox="1"/>
      </xdr:nvSpPr>
      <xdr:spPr>
        <a:xfrm>
          <a:off x="8515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59" name="n_3aveValue【体育館・プール】&#10;一人当たり面積"/>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130827</xdr:rowOff>
    </xdr:from>
    <xdr:ext cx="469744" cy="259045"/>
    <xdr:sp macro="" textlink="">
      <xdr:nvSpPr>
        <xdr:cNvPr id="260" name="n_4aveValue【体育館・プール】&#10;一人当たり面積"/>
        <xdr:cNvSpPr txBox="1"/>
      </xdr:nvSpPr>
      <xdr:spPr>
        <a:xfrm>
          <a:off x="6737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142257</xdr:rowOff>
    </xdr:from>
    <xdr:ext cx="469744" cy="259045"/>
    <xdr:sp macro="" textlink="">
      <xdr:nvSpPr>
        <xdr:cNvPr id="261" name="n_1mainValue【体育館・プール】&#10;一人当たり面積"/>
        <xdr:cNvSpPr txBox="1"/>
      </xdr:nvSpPr>
      <xdr:spPr>
        <a:xfrm>
          <a:off x="939172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152417</xdr:rowOff>
    </xdr:from>
    <xdr:ext cx="469744" cy="259045"/>
    <xdr:sp macro="" textlink="">
      <xdr:nvSpPr>
        <xdr:cNvPr id="262" name="n_2mainValue【体育館・プール】&#10;一人当たり面積"/>
        <xdr:cNvSpPr txBox="1"/>
      </xdr:nvSpPr>
      <xdr:spPr>
        <a:xfrm>
          <a:off x="85154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76217</xdr:rowOff>
    </xdr:from>
    <xdr:ext cx="469744" cy="259045"/>
    <xdr:sp macro="" textlink="">
      <xdr:nvSpPr>
        <xdr:cNvPr id="263" name="n_3mainValue【体育館・プール】&#10;一人当たり面積"/>
        <xdr:cNvSpPr txBox="1"/>
      </xdr:nvSpPr>
      <xdr:spPr>
        <a:xfrm>
          <a:off x="7626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88917</xdr:rowOff>
    </xdr:from>
    <xdr:ext cx="469744" cy="259045"/>
    <xdr:sp macro="" textlink="">
      <xdr:nvSpPr>
        <xdr:cNvPr id="264" name="n_4mainValue【体育館・プール】&#10;一人当たり面積"/>
        <xdr:cNvSpPr txBox="1"/>
      </xdr:nvSpPr>
      <xdr:spPr>
        <a:xfrm>
          <a:off x="67374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91439</xdr:rowOff>
    </xdr:from>
    <xdr:to>
      <xdr:col>24</xdr:col>
      <xdr:colOff>62865</xdr:colOff>
      <xdr:row>86</xdr:row>
      <xdr:rowOff>114300</xdr:rowOff>
    </xdr:to>
    <xdr:cxnSp macro="">
      <xdr:nvCxnSpPr>
        <xdr:cNvPr id="289" name="直線コネクタ 288"/>
        <xdr:cNvCxnSpPr/>
      </xdr:nvCxnSpPr>
      <xdr:spPr>
        <a:xfrm flipV="1">
          <a:off x="4634865" y="13635989"/>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38116</xdr:rowOff>
    </xdr:from>
    <xdr:ext cx="405111" cy="259045"/>
    <xdr:sp macro="" textlink="">
      <xdr:nvSpPr>
        <xdr:cNvPr id="292" name="【福祉施設】&#10;有形固定資産減価償却率最大値テキスト"/>
        <xdr:cNvSpPr txBox="1"/>
      </xdr:nvSpPr>
      <xdr:spPr>
        <a:xfrm>
          <a:off x="4673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91439</xdr:rowOff>
    </xdr:from>
    <xdr:to>
      <xdr:col>24</xdr:col>
      <xdr:colOff>152400</xdr:colOff>
      <xdr:row>79</xdr:row>
      <xdr:rowOff>91439</xdr:rowOff>
    </xdr:to>
    <xdr:cxnSp macro="">
      <xdr:nvCxnSpPr>
        <xdr:cNvPr id="293" name="直線コネクタ 292"/>
        <xdr:cNvCxnSpPr/>
      </xdr:nvCxnSpPr>
      <xdr:spPr>
        <a:xfrm>
          <a:off x="4546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94" name="【福祉施設】&#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95" name="フローチャート: 判断 294"/>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6" name="フローチャート: 判断 295"/>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7" name="フローチャート: 判断 296"/>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8" name="フローチャート: 判断 297"/>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9" name="フローチャート: 判断 298"/>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305" name="楕円 304"/>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167022</xdr:rowOff>
    </xdr:from>
    <xdr:ext cx="405111" cy="259045"/>
    <xdr:sp macro="" textlink="">
      <xdr:nvSpPr>
        <xdr:cNvPr id="306" name="【福祉施設】&#10;有形固定資産減価償却率該当値テキスト"/>
        <xdr:cNvSpPr txBox="1"/>
      </xdr:nvSpPr>
      <xdr:spPr>
        <a:xfrm>
          <a:off x="4673600" y="1354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42545</xdr:rowOff>
    </xdr:from>
    <xdr:to>
      <xdr:col>20</xdr:col>
      <xdr:colOff>38100</xdr:colOff>
      <xdr:row>79</xdr:row>
      <xdr:rowOff>144145</xdr:rowOff>
    </xdr:to>
    <xdr:sp macro="" textlink="">
      <xdr:nvSpPr>
        <xdr:cNvPr id="307" name="楕円 306"/>
        <xdr:cNvSpPr/>
      </xdr:nvSpPr>
      <xdr:spPr>
        <a:xfrm>
          <a:off x="3746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93345</xdr:rowOff>
    </xdr:from>
    <xdr:to>
      <xdr:col>24</xdr:col>
      <xdr:colOff>63500</xdr:colOff>
      <xdr:row>79</xdr:row>
      <xdr:rowOff>131445</xdr:rowOff>
    </xdr:to>
    <xdr:cxnSp macro="">
      <xdr:nvCxnSpPr>
        <xdr:cNvPr id="308" name="直線コネクタ 307"/>
        <xdr:cNvCxnSpPr/>
      </xdr:nvCxnSpPr>
      <xdr:spPr>
        <a:xfrm>
          <a:off x="3797300" y="13637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309" name="楕円 308"/>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79</xdr:row>
      <xdr:rowOff>93345</xdr:rowOff>
    </xdr:to>
    <xdr:cxnSp macro="">
      <xdr:nvCxnSpPr>
        <xdr:cNvPr id="310" name="直線コネクタ 309"/>
        <xdr:cNvCxnSpPr/>
      </xdr:nvCxnSpPr>
      <xdr:spPr>
        <a:xfrm>
          <a:off x="2908300" y="13597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95886</xdr:rowOff>
    </xdr:from>
    <xdr:to>
      <xdr:col>10</xdr:col>
      <xdr:colOff>165100</xdr:colOff>
      <xdr:row>79</xdr:row>
      <xdr:rowOff>26036</xdr:rowOff>
    </xdr:to>
    <xdr:sp macro="" textlink="">
      <xdr:nvSpPr>
        <xdr:cNvPr id="311" name="楕円 310"/>
        <xdr:cNvSpPr/>
      </xdr:nvSpPr>
      <xdr:spPr>
        <a:xfrm>
          <a:off x="1968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146686</xdr:rowOff>
    </xdr:from>
    <xdr:to>
      <xdr:col>15</xdr:col>
      <xdr:colOff>50800</xdr:colOff>
      <xdr:row>79</xdr:row>
      <xdr:rowOff>53339</xdr:rowOff>
    </xdr:to>
    <xdr:cxnSp macro="">
      <xdr:nvCxnSpPr>
        <xdr:cNvPr id="312" name="直線コネクタ 311"/>
        <xdr:cNvCxnSpPr/>
      </xdr:nvCxnSpPr>
      <xdr:spPr>
        <a:xfrm>
          <a:off x="2019300" y="135197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8255</xdr:rowOff>
    </xdr:from>
    <xdr:to>
      <xdr:col>6</xdr:col>
      <xdr:colOff>38100</xdr:colOff>
      <xdr:row>78</xdr:row>
      <xdr:rowOff>109855</xdr:rowOff>
    </xdr:to>
    <xdr:sp macro="" textlink="">
      <xdr:nvSpPr>
        <xdr:cNvPr id="313" name="楕円 312"/>
        <xdr:cNvSpPr/>
      </xdr:nvSpPr>
      <xdr:spPr>
        <a:xfrm>
          <a:off x="107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59055</xdr:rowOff>
    </xdr:from>
    <xdr:to>
      <xdr:col>10</xdr:col>
      <xdr:colOff>114300</xdr:colOff>
      <xdr:row>78</xdr:row>
      <xdr:rowOff>146686</xdr:rowOff>
    </xdr:to>
    <xdr:cxnSp macro="">
      <xdr:nvCxnSpPr>
        <xdr:cNvPr id="314" name="直線コネクタ 313"/>
        <xdr:cNvCxnSpPr/>
      </xdr:nvCxnSpPr>
      <xdr:spPr>
        <a:xfrm>
          <a:off x="1130300" y="134321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5" name="n_1ave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6"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7"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8" name="n_4aveValue【福祉施設】&#10;有形固定資産減価償却率"/>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160672</xdr:rowOff>
    </xdr:from>
    <xdr:ext cx="405111" cy="259045"/>
    <xdr:sp macro="" textlink="">
      <xdr:nvSpPr>
        <xdr:cNvPr id="319" name="n_1mainValue【福祉施設】&#10;有形固定資産減価償却率"/>
        <xdr:cNvSpPr txBox="1"/>
      </xdr:nvSpPr>
      <xdr:spPr>
        <a:xfrm>
          <a:off x="35820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320" name="n_2mainValue【福祉施設】&#10;有形固定資産減価償却率"/>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42563</xdr:rowOff>
    </xdr:from>
    <xdr:ext cx="405111" cy="259045"/>
    <xdr:sp macro="" textlink="">
      <xdr:nvSpPr>
        <xdr:cNvPr id="321" name="n_3mainValue【福祉施設】&#10;有形固定資産減価償却率"/>
        <xdr:cNvSpPr txBox="1"/>
      </xdr:nvSpPr>
      <xdr:spPr>
        <a:xfrm>
          <a:off x="1816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126382</xdr:rowOff>
    </xdr:from>
    <xdr:ext cx="405111" cy="259045"/>
    <xdr:sp macro="" textlink="">
      <xdr:nvSpPr>
        <xdr:cNvPr id="322" name="n_4mainValue【福祉施設】&#10;有形固定資産減価償却率"/>
        <xdr:cNvSpPr txBox="1"/>
      </xdr:nvSpPr>
      <xdr:spPr>
        <a:xfrm>
          <a:off x="927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6" name="直線コネクタ 345"/>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7"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8" name="直線コネクタ 347"/>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9"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0" name="直線コネクタ 349"/>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51"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2" name="フローチャート: 判断 351"/>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3" name="フローチャート: 判断 352"/>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4" name="フローチャート: 判断 353"/>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55" name="フローチャート: 判断 354"/>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56" name="フローチャート: 判断 355"/>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157480</xdr:rowOff>
    </xdr:from>
    <xdr:to>
      <xdr:col>55</xdr:col>
      <xdr:colOff>50800</xdr:colOff>
      <xdr:row>86</xdr:row>
      <xdr:rowOff>87630</xdr:rowOff>
    </xdr:to>
    <xdr:sp macro="" textlink="">
      <xdr:nvSpPr>
        <xdr:cNvPr id="362" name="楕円 361"/>
        <xdr:cNvSpPr/>
      </xdr:nvSpPr>
      <xdr:spPr>
        <a:xfrm>
          <a:off x="10426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63" name="【福祉施設】&#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4" name="楕円 363"/>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36830</xdr:rowOff>
    </xdr:from>
    <xdr:to>
      <xdr:col>55</xdr:col>
      <xdr:colOff>0</xdr:colOff>
      <xdr:row>86</xdr:row>
      <xdr:rowOff>38100</xdr:rowOff>
    </xdr:to>
    <xdr:cxnSp macro="">
      <xdr:nvCxnSpPr>
        <xdr:cNvPr id="365" name="直線コネクタ 364"/>
        <xdr:cNvCxnSpPr/>
      </xdr:nvCxnSpPr>
      <xdr:spPr>
        <a:xfrm flipV="1">
          <a:off x="9639300" y="1478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160020</xdr:rowOff>
    </xdr:from>
    <xdr:to>
      <xdr:col>46</xdr:col>
      <xdr:colOff>38100</xdr:colOff>
      <xdr:row>86</xdr:row>
      <xdr:rowOff>90170</xdr:rowOff>
    </xdr:to>
    <xdr:sp macro="" textlink="">
      <xdr:nvSpPr>
        <xdr:cNvPr id="366" name="楕円 365"/>
        <xdr:cNvSpPr/>
      </xdr:nvSpPr>
      <xdr:spPr>
        <a:xfrm>
          <a:off x="8699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39370</xdr:rowOff>
    </xdr:to>
    <xdr:cxnSp macro="">
      <xdr:nvCxnSpPr>
        <xdr:cNvPr id="367" name="直線コネクタ 366"/>
        <xdr:cNvCxnSpPr/>
      </xdr:nvCxnSpPr>
      <xdr:spPr>
        <a:xfrm flipV="1">
          <a:off x="8750300" y="1478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161289</xdr:rowOff>
    </xdr:from>
    <xdr:to>
      <xdr:col>41</xdr:col>
      <xdr:colOff>101600</xdr:colOff>
      <xdr:row>86</xdr:row>
      <xdr:rowOff>91439</xdr:rowOff>
    </xdr:to>
    <xdr:sp macro="" textlink="">
      <xdr:nvSpPr>
        <xdr:cNvPr id="368" name="楕円 367"/>
        <xdr:cNvSpPr/>
      </xdr:nvSpPr>
      <xdr:spPr>
        <a:xfrm>
          <a:off x="7810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39370</xdr:rowOff>
    </xdr:from>
    <xdr:to>
      <xdr:col>45</xdr:col>
      <xdr:colOff>177800</xdr:colOff>
      <xdr:row>86</xdr:row>
      <xdr:rowOff>40639</xdr:rowOff>
    </xdr:to>
    <xdr:cxnSp macro="">
      <xdr:nvCxnSpPr>
        <xdr:cNvPr id="369" name="直線コネクタ 368"/>
        <xdr:cNvCxnSpPr/>
      </xdr:nvCxnSpPr>
      <xdr:spPr>
        <a:xfrm flipV="1">
          <a:off x="7861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370" name="楕円 369"/>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40639</xdr:rowOff>
    </xdr:from>
    <xdr:to>
      <xdr:col>41</xdr:col>
      <xdr:colOff>50800</xdr:colOff>
      <xdr:row>86</xdr:row>
      <xdr:rowOff>41911</xdr:rowOff>
    </xdr:to>
    <xdr:cxnSp macro="">
      <xdr:nvCxnSpPr>
        <xdr:cNvPr id="371" name="直線コネクタ 370"/>
        <xdr:cNvCxnSpPr/>
      </xdr:nvCxnSpPr>
      <xdr:spPr>
        <a:xfrm flipV="1">
          <a:off x="6972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2"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3"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374" name="n_3aveValue【福祉施設】&#10;一人当たり面積"/>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375" name="n_4aveValue【福祉施設】&#10;一人当たり面積"/>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6"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81297</xdr:rowOff>
    </xdr:from>
    <xdr:ext cx="469744" cy="259045"/>
    <xdr:sp macro="" textlink="">
      <xdr:nvSpPr>
        <xdr:cNvPr id="377" name="n_2mainValue【福祉施設】&#10;一人当たり面積"/>
        <xdr:cNvSpPr txBox="1"/>
      </xdr:nvSpPr>
      <xdr:spPr>
        <a:xfrm>
          <a:off x="8515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82566</xdr:rowOff>
    </xdr:from>
    <xdr:ext cx="469744" cy="259045"/>
    <xdr:sp macro="" textlink="">
      <xdr:nvSpPr>
        <xdr:cNvPr id="378" name="n_3mainValue【福祉施設】&#10;一人当たり面積"/>
        <xdr:cNvSpPr txBox="1"/>
      </xdr:nvSpPr>
      <xdr:spPr>
        <a:xfrm>
          <a:off x="7626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379" name="n_4mainValue【福祉施設】&#10;一人当たり面積"/>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20" name="直線コネクタ 419"/>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3"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4" name="直線コネクタ 423"/>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5"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6" name="フローチャート: 判断 425"/>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7" name="フローチャート: 判断 42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8" name="フローチャート: 判断 427"/>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9" name="フローチャート: 判断 428"/>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30" name="フローチャート: 判断 429"/>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436" name="楕円 435"/>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437" name="【一般廃棄物処理施設】&#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38" name="楕円 437"/>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1905</xdr:rowOff>
    </xdr:to>
    <xdr:cxnSp macro="">
      <xdr:nvCxnSpPr>
        <xdr:cNvPr id="439" name="直線コネクタ 438"/>
        <xdr:cNvCxnSpPr/>
      </xdr:nvCxnSpPr>
      <xdr:spPr>
        <a:xfrm>
          <a:off x="15481300" y="6637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40" name="楕円 439"/>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121920</xdr:rowOff>
    </xdr:to>
    <xdr:cxnSp macro="">
      <xdr:nvCxnSpPr>
        <xdr:cNvPr id="441" name="直線コネクタ 440"/>
        <xdr:cNvCxnSpPr/>
      </xdr:nvCxnSpPr>
      <xdr:spPr>
        <a:xfrm>
          <a:off x="14592300" y="6585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42" name="楕円 441"/>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70485</xdr:rowOff>
    </xdr:to>
    <xdr:cxnSp macro="">
      <xdr:nvCxnSpPr>
        <xdr:cNvPr id="443" name="直線コネクタ 442"/>
        <xdr:cNvCxnSpPr/>
      </xdr:nvCxnSpPr>
      <xdr:spPr>
        <a:xfrm>
          <a:off x="13703300" y="649033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95885</xdr:rowOff>
    </xdr:from>
    <xdr:to>
      <xdr:col>67</xdr:col>
      <xdr:colOff>101600</xdr:colOff>
      <xdr:row>38</xdr:row>
      <xdr:rowOff>26035</xdr:rowOff>
    </xdr:to>
    <xdr:sp macro="" textlink="">
      <xdr:nvSpPr>
        <xdr:cNvPr id="444" name="楕円 443"/>
        <xdr:cNvSpPr/>
      </xdr:nvSpPr>
      <xdr:spPr>
        <a:xfrm>
          <a:off x="1276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146685</xdr:rowOff>
    </xdr:from>
    <xdr:to>
      <xdr:col>71</xdr:col>
      <xdr:colOff>177800</xdr:colOff>
      <xdr:row>37</xdr:row>
      <xdr:rowOff>146685</xdr:rowOff>
    </xdr:to>
    <xdr:cxnSp macro="">
      <xdr:nvCxnSpPr>
        <xdr:cNvPr id="445" name="直線コネクタ 444"/>
        <xdr:cNvCxnSpPr/>
      </xdr:nvCxnSpPr>
      <xdr:spPr>
        <a:xfrm>
          <a:off x="12814300" y="649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447" name="n_2aveValue【一般廃棄物処理施設】&#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448" name="n_3aveValue【一般廃棄物処理施設】&#10;有形固定資産減価償却率"/>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9"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50" name="n_1main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51" name="n_2main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42562</xdr:rowOff>
    </xdr:from>
    <xdr:ext cx="405111" cy="259045"/>
    <xdr:sp macro="" textlink="">
      <xdr:nvSpPr>
        <xdr:cNvPr id="452" name="n_3mainValue【一般廃棄物処理施設】&#10;有形固定資産減価償却率"/>
        <xdr:cNvSpPr txBox="1"/>
      </xdr:nvSpPr>
      <xdr:spPr>
        <a:xfrm>
          <a:off x="13500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17162</xdr:rowOff>
    </xdr:from>
    <xdr:ext cx="405111" cy="259045"/>
    <xdr:sp macro="" textlink="">
      <xdr:nvSpPr>
        <xdr:cNvPr id="453" name="n_4mainValue【一般廃棄物処理施設】&#10;有形固定資産減価償却率"/>
        <xdr:cNvSpPr txBox="1"/>
      </xdr:nvSpPr>
      <xdr:spPr>
        <a:xfrm>
          <a:off x="12611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5" name="直線コネクタ 474"/>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6"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7" name="直線コネクタ 476"/>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8"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9" name="直線コネクタ 478"/>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80"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1" name="フローチャート: 判断 480"/>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2" name="フローチャート: 判断 481"/>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83" name="フローチャート: 判断 482"/>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84" name="フローチャート: 判断 483"/>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85" name="フローチャート: 判断 484"/>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18197</xdr:rowOff>
    </xdr:from>
    <xdr:to>
      <xdr:col>116</xdr:col>
      <xdr:colOff>114300</xdr:colOff>
      <xdr:row>39</xdr:row>
      <xdr:rowOff>119797</xdr:rowOff>
    </xdr:to>
    <xdr:sp macro="" textlink="">
      <xdr:nvSpPr>
        <xdr:cNvPr id="491" name="楕円 490"/>
        <xdr:cNvSpPr/>
      </xdr:nvSpPr>
      <xdr:spPr>
        <a:xfrm>
          <a:off x="221107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41074</xdr:rowOff>
    </xdr:from>
    <xdr:ext cx="599010" cy="259045"/>
    <xdr:sp macro="" textlink="">
      <xdr:nvSpPr>
        <xdr:cNvPr id="492" name="【一般廃棄物処理施設】&#10;一人当たり有形固定資産（償却資産）額該当値テキスト"/>
        <xdr:cNvSpPr txBox="1"/>
      </xdr:nvSpPr>
      <xdr:spPr>
        <a:xfrm>
          <a:off x="22199600" y="655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24357</xdr:rowOff>
    </xdr:from>
    <xdr:to>
      <xdr:col>112</xdr:col>
      <xdr:colOff>38100</xdr:colOff>
      <xdr:row>39</xdr:row>
      <xdr:rowOff>125957</xdr:rowOff>
    </xdr:to>
    <xdr:sp macro="" textlink="">
      <xdr:nvSpPr>
        <xdr:cNvPr id="493" name="楕円 492"/>
        <xdr:cNvSpPr/>
      </xdr:nvSpPr>
      <xdr:spPr>
        <a:xfrm>
          <a:off x="21272500" y="67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68997</xdr:rowOff>
    </xdr:from>
    <xdr:to>
      <xdr:col>116</xdr:col>
      <xdr:colOff>63500</xdr:colOff>
      <xdr:row>39</xdr:row>
      <xdr:rowOff>75157</xdr:rowOff>
    </xdr:to>
    <xdr:cxnSp macro="">
      <xdr:nvCxnSpPr>
        <xdr:cNvPr id="494" name="直線コネクタ 493"/>
        <xdr:cNvCxnSpPr/>
      </xdr:nvCxnSpPr>
      <xdr:spPr>
        <a:xfrm flipV="1">
          <a:off x="21323300" y="6755547"/>
          <a:ext cx="8382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32352</xdr:rowOff>
    </xdr:from>
    <xdr:to>
      <xdr:col>107</xdr:col>
      <xdr:colOff>101600</xdr:colOff>
      <xdr:row>39</xdr:row>
      <xdr:rowOff>133952</xdr:rowOff>
    </xdr:to>
    <xdr:sp macro="" textlink="">
      <xdr:nvSpPr>
        <xdr:cNvPr id="495" name="楕円 494"/>
        <xdr:cNvSpPr/>
      </xdr:nvSpPr>
      <xdr:spPr>
        <a:xfrm>
          <a:off x="20383500" y="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75157</xdr:rowOff>
    </xdr:from>
    <xdr:to>
      <xdr:col>111</xdr:col>
      <xdr:colOff>177800</xdr:colOff>
      <xdr:row>39</xdr:row>
      <xdr:rowOff>83152</xdr:rowOff>
    </xdr:to>
    <xdr:cxnSp macro="">
      <xdr:nvCxnSpPr>
        <xdr:cNvPr id="496" name="直線コネクタ 495"/>
        <xdr:cNvCxnSpPr/>
      </xdr:nvCxnSpPr>
      <xdr:spPr>
        <a:xfrm flipV="1">
          <a:off x="20434300" y="6761707"/>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43125</xdr:rowOff>
    </xdr:from>
    <xdr:to>
      <xdr:col>102</xdr:col>
      <xdr:colOff>165100</xdr:colOff>
      <xdr:row>39</xdr:row>
      <xdr:rowOff>144725</xdr:rowOff>
    </xdr:to>
    <xdr:sp macro="" textlink="">
      <xdr:nvSpPr>
        <xdr:cNvPr id="497" name="楕円 496"/>
        <xdr:cNvSpPr/>
      </xdr:nvSpPr>
      <xdr:spPr>
        <a:xfrm>
          <a:off x="19494500" y="67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83152</xdr:rowOff>
    </xdr:from>
    <xdr:to>
      <xdr:col>107</xdr:col>
      <xdr:colOff>50800</xdr:colOff>
      <xdr:row>39</xdr:row>
      <xdr:rowOff>93925</xdr:rowOff>
    </xdr:to>
    <xdr:cxnSp macro="">
      <xdr:nvCxnSpPr>
        <xdr:cNvPr id="498" name="直線コネクタ 497"/>
        <xdr:cNvCxnSpPr/>
      </xdr:nvCxnSpPr>
      <xdr:spPr>
        <a:xfrm flipV="1">
          <a:off x="19545300" y="6769702"/>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51229</xdr:rowOff>
    </xdr:from>
    <xdr:to>
      <xdr:col>98</xdr:col>
      <xdr:colOff>38100</xdr:colOff>
      <xdr:row>39</xdr:row>
      <xdr:rowOff>152829</xdr:rowOff>
    </xdr:to>
    <xdr:sp macro="" textlink="">
      <xdr:nvSpPr>
        <xdr:cNvPr id="499" name="楕円 498"/>
        <xdr:cNvSpPr/>
      </xdr:nvSpPr>
      <xdr:spPr>
        <a:xfrm>
          <a:off x="18605500" y="67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93925</xdr:rowOff>
    </xdr:from>
    <xdr:to>
      <xdr:col>102</xdr:col>
      <xdr:colOff>114300</xdr:colOff>
      <xdr:row>39</xdr:row>
      <xdr:rowOff>102029</xdr:rowOff>
    </xdr:to>
    <xdr:cxnSp macro="">
      <xdr:nvCxnSpPr>
        <xdr:cNvPr id="500" name="直線コネクタ 499"/>
        <xdr:cNvCxnSpPr/>
      </xdr:nvCxnSpPr>
      <xdr:spPr>
        <a:xfrm flipV="1">
          <a:off x="18656300" y="6780475"/>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501"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80228</xdr:rowOff>
    </xdr:from>
    <xdr:ext cx="599010" cy="259045"/>
    <xdr:sp macro="" textlink="">
      <xdr:nvSpPr>
        <xdr:cNvPr id="502" name="n_2aveValue【一般廃棄物処理施設】&#10;一人当たり有形固定資産（償却資産）額"/>
        <xdr:cNvSpPr txBox="1"/>
      </xdr:nvSpPr>
      <xdr:spPr>
        <a:xfrm>
          <a:off x="20134795" y="693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84701</xdr:rowOff>
    </xdr:from>
    <xdr:ext cx="599010" cy="259045"/>
    <xdr:sp macro="" textlink="">
      <xdr:nvSpPr>
        <xdr:cNvPr id="503" name="n_3aveValue【一般廃棄物処理施設】&#10;一人当たり有形固定資産（償却資産）額"/>
        <xdr:cNvSpPr txBox="1"/>
      </xdr:nvSpPr>
      <xdr:spPr>
        <a:xfrm>
          <a:off x="19245795" y="69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57128</xdr:rowOff>
    </xdr:from>
    <xdr:ext cx="599010" cy="259045"/>
    <xdr:sp macro="" textlink="">
      <xdr:nvSpPr>
        <xdr:cNvPr id="504" name="n_4aveValue【一般廃棄物処理施設】&#10;一人当たり有形固定資産（償却資産）額"/>
        <xdr:cNvSpPr txBox="1"/>
      </xdr:nvSpPr>
      <xdr:spPr>
        <a:xfrm>
          <a:off x="18356795" y="69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142484</xdr:rowOff>
    </xdr:from>
    <xdr:ext cx="599010" cy="259045"/>
    <xdr:sp macro="" textlink="">
      <xdr:nvSpPr>
        <xdr:cNvPr id="505" name="n_1mainValue【一般廃棄物処理施設】&#10;一人当たり有形固定資産（償却資産）額"/>
        <xdr:cNvSpPr txBox="1"/>
      </xdr:nvSpPr>
      <xdr:spPr>
        <a:xfrm>
          <a:off x="21011095" y="64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150479</xdr:rowOff>
    </xdr:from>
    <xdr:ext cx="599010" cy="259045"/>
    <xdr:sp macro="" textlink="">
      <xdr:nvSpPr>
        <xdr:cNvPr id="506" name="n_2mainValue【一般廃棄物処理施設】&#10;一人当たり有形固定資産（償却資産）額"/>
        <xdr:cNvSpPr txBox="1"/>
      </xdr:nvSpPr>
      <xdr:spPr>
        <a:xfrm>
          <a:off x="20134795" y="64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161252</xdr:rowOff>
    </xdr:from>
    <xdr:ext cx="599010" cy="259045"/>
    <xdr:sp macro="" textlink="">
      <xdr:nvSpPr>
        <xdr:cNvPr id="507" name="n_3mainValue【一般廃棄物処理施設】&#10;一人当たり有形固定資産（償却資産）額"/>
        <xdr:cNvSpPr txBox="1"/>
      </xdr:nvSpPr>
      <xdr:spPr>
        <a:xfrm>
          <a:off x="19245795" y="650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169356</xdr:rowOff>
    </xdr:from>
    <xdr:ext cx="599010" cy="259045"/>
    <xdr:sp macro="" textlink="">
      <xdr:nvSpPr>
        <xdr:cNvPr id="508" name="n_4mainValue【一般廃棄物処理施設】&#10;一人当たり有形固定資産（償却資産）額"/>
        <xdr:cNvSpPr txBox="1"/>
      </xdr:nvSpPr>
      <xdr:spPr>
        <a:xfrm>
          <a:off x="18356795" y="65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9" name="直線コネクタ 548"/>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50"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1" name="直線コネクタ 550"/>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2"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3" name="直線コネクタ 552"/>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4"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5" name="フローチャート: 判断 554"/>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6" name="フローチャート: 判断 555"/>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7" name="フローチャート: 判断 556"/>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8" name="フローチャート: 判断 557"/>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9" name="フローチャート: 判断 558"/>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565" name="楕円 564"/>
        <xdr:cNvSpPr/>
      </xdr:nvSpPr>
      <xdr:spPr>
        <a:xfrm>
          <a:off x="16268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86377</xdr:rowOff>
    </xdr:from>
    <xdr:ext cx="405111" cy="259045"/>
    <xdr:sp macro="" textlink="">
      <xdr:nvSpPr>
        <xdr:cNvPr id="566" name="【消防施設】&#10;有形固定資産減価償却率該当値テキスト"/>
        <xdr:cNvSpPr txBox="1"/>
      </xdr:nvSpPr>
      <xdr:spPr>
        <a:xfrm>
          <a:off x="16357600"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567" name="楕円 566"/>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114300</xdr:rowOff>
    </xdr:from>
    <xdr:to>
      <xdr:col>85</xdr:col>
      <xdr:colOff>127000</xdr:colOff>
      <xdr:row>82</xdr:row>
      <xdr:rowOff>118111</xdr:rowOff>
    </xdr:to>
    <xdr:cxnSp macro="">
      <xdr:nvCxnSpPr>
        <xdr:cNvPr id="568" name="直線コネクタ 567"/>
        <xdr:cNvCxnSpPr/>
      </xdr:nvCxnSpPr>
      <xdr:spPr>
        <a:xfrm flipV="1">
          <a:off x="15481300" y="13487400"/>
          <a:ext cx="838200" cy="6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569" name="楕円 568"/>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118111</xdr:rowOff>
    </xdr:to>
    <xdr:cxnSp macro="">
      <xdr:nvCxnSpPr>
        <xdr:cNvPr id="570" name="直線コネクタ 569"/>
        <xdr:cNvCxnSpPr/>
      </xdr:nvCxnSpPr>
      <xdr:spPr>
        <a:xfrm>
          <a:off x="14592300" y="141446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29211</xdr:rowOff>
    </xdr:from>
    <xdr:to>
      <xdr:col>72</xdr:col>
      <xdr:colOff>38100</xdr:colOff>
      <xdr:row>84</xdr:row>
      <xdr:rowOff>130811</xdr:rowOff>
    </xdr:to>
    <xdr:sp macro="" textlink="">
      <xdr:nvSpPr>
        <xdr:cNvPr id="571" name="楕円 570"/>
        <xdr:cNvSpPr/>
      </xdr:nvSpPr>
      <xdr:spPr>
        <a:xfrm>
          <a:off x="1365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84</xdr:row>
      <xdr:rowOff>80011</xdr:rowOff>
    </xdr:to>
    <xdr:cxnSp macro="">
      <xdr:nvCxnSpPr>
        <xdr:cNvPr id="572" name="直線コネクタ 571"/>
        <xdr:cNvCxnSpPr/>
      </xdr:nvCxnSpPr>
      <xdr:spPr>
        <a:xfrm flipV="1">
          <a:off x="13703300" y="14144625"/>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573" name="楕円 572"/>
        <xdr:cNvSpPr/>
      </xdr:nvSpPr>
      <xdr:spPr>
        <a:xfrm>
          <a:off x="1276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76200</xdr:rowOff>
    </xdr:from>
    <xdr:to>
      <xdr:col>71</xdr:col>
      <xdr:colOff>177800</xdr:colOff>
      <xdr:row>84</xdr:row>
      <xdr:rowOff>80011</xdr:rowOff>
    </xdr:to>
    <xdr:cxnSp macro="">
      <xdr:nvCxnSpPr>
        <xdr:cNvPr id="574" name="直線コネクタ 573"/>
        <xdr:cNvCxnSpPr/>
      </xdr:nvCxnSpPr>
      <xdr:spPr>
        <a:xfrm>
          <a:off x="12814300" y="1447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5"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76"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77"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78"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579"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580" name="n_2mainValue【消防施設】&#10;有形固定資産減価償却率"/>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121938</xdr:rowOff>
    </xdr:from>
    <xdr:ext cx="405111" cy="259045"/>
    <xdr:sp macro="" textlink="">
      <xdr:nvSpPr>
        <xdr:cNvPr id="581" name="n_3mainValue【消防施設】&#10;有形固定資産減価償却率"/>
        <xdr:cNvSpPr txBox="1"/>
      </xdr:nvSpPr>
      <xdr:spPr>
        <a:xfrm>
          <a:off x="13500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582" name="n_4mainValue【消防施設】&#10;有形固定資産減価償却率"/>
        <xdr:cNvSpPr txBox="1"/>
      </xdr:nvSpPr>
      <xdr:spPr>
        <a:xfrm>
          <a:off x="12611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6" name="直線コネクタ 605"/>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8" name="直線コネクタ 6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9"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10" name="直線コネクタ 609"/>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11"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2" name="フローチャート: 判断 611"/>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3" name="フローチャート: 判断 612"/>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14" name="フローチャート: 判断 613"/>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615" name="フローチャート: 判断 614"/>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16" name="フローチャート: 判断 615"/>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22" name="楕円 621"/>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623" name="【消防施設】&#10;一人当たり面積該当値テキスト"/>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164464</xdr:rowOff>
    </xdr:from>
    <xdr:to>
      <xdr:col>112</xdr:col>
      <xdr:colOff>38100</xdr:colOff>
      <xdr:row>85</xdr:row>
      <xdr:rowOff>94614</xdr:rowOff>
    </xdr:to>
    <xdr:sp macro="" textlink="">
      <xdr:nvSpPr>
        <xdr:cNvPr id="624" name="楕円 623"/>
        <xdr:cNvSpPr/>
      </xdr:nvSpPr>
      <xdr:spPr>
        <a:xfrm>
          <a:off x="21272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85</xdr:row>
      <xdr:rowOff>43814</xdr:rowOff>
    </xdr:to>
    <xdr:cxnSp macro="">
      <xdr:nvCxnSpPr>
        <xdr:cNvPr id="625" name="直線コネクタ 624"/>
        <xdr:cNvCxnSpPr/>
      </xdr:nvCxnSpPr>
      <xdr:spPr>
        <a:xfrm flipV="1">
          <a:off x="21323300" y="14394180"/>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xdr:rowOff>
    </xdr:from>
    <xdr:to>
      <xdr:col>107</xdr:col>
      <xdr:colOff>101600</xdr:colOff>
      <xdr:row>85</xdr:row>
      <xdr:rowOff>106045</xdr:rowOff>
    </xdr:to>
    <xdr:sp macro="" textlink="">
      <xdr:nvSpPr>
        <xdr:cNvPr id="626" name="楕円 625"/>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43814</xdr:rowOff>
    </xdr:from>
    <xdr:to>
      <xdr:col>111</xdr:col>
      <xdr:colOff>177800</xdr:colOff>
      <xdr:row>85</xdr:row>
      <xdr:rowOff>55245</xdr:rowOff>
    </xdr:to>
    <xdr:cxnSp macro="">
      <xdr:nvCxnSpPr>
        <xdr:cNvPr id="627" name="直線コネクタ 626"/>
        <xdr:cNvCxnSpPr/>
      </xdr:nvCxnSpPr>
      <xdr:spPr>
        <a:xfrm flipV="1">
          <a:off x="20434300" y="14617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111125</xdr:rowOff>
    </xdr:from>
    <xdr:to>
      <xdr:col>102</xdr:col>
      <xdr:colOff>165100</xdr:colOff>
      <xdr:row>85</xdr:row>
      <xdr:rowOff>41275</xdr:rowOff>
    </xdr:to>
    <xdr:sp macro="" textlink="">
      <xdr:nvSpPr>
        <xdr:cNvPr id="628" name="楕円 627"/>
        <xdr:cNvSpPr/>
      </xdr:nvSpPr>
      <xdr:spPr>
        <a:xfrm>
          <a:off x="19494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161925</xdr:rowOff>
    </xdr:from>
    <xdr:to>
      <xdr:col>107</xdr:col>
      <xdr:colOff>50800</xdr:colOff>
      <xdr:row>85</xdr:row>
      <xdr:rowOff>55245</xdr:rowOff>
    </xdr:to>
    <xdr:cxnSp macro="">
      <xdr:nvCxnSpPr>
        <xdr:cNvPr id="629" name="直線コネクタ 628"/>
        <xdr:cNvCxnSpPr/>
      </xdr:nvCxnSpPr>
      <xdr:spPr>
        <a:xfrm>
          <a:off x="19545300" y="145637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630" name="楕円 629"/>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84</xdr:row>
      <xdr:rowOff>161925</xdr:rowOff>
    </xdr:to>
    <xdr:cxnSp macro="">
      <xdr:nvCxnSpPr>
        <xdr:cNvPr id="631" name="直線コネクタ 630"/>
        <xdr:cNvCxnSpPr/>
      </xdr:nvCxnSpPr>
      <xdr:spPr>
        <a:xfrm>
          <a:off x="18656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2"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33" name="n_2aveValue【消防施設】&#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634" name="n_3aveValue【消防施設】&#10;一人当たり面積"/>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35" name="n_4aveValue【消防施設】&#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85741</xdr:rowOff>
    </xdr:from>
    <xdr:ext cx="469744" cy="259045"/>
    <xdr:sp macro="" textlink="">
      <xdr:nvSpPr>
        <xdr:cNvPr id="636" name="n_1mainValue【消防施設】&#10;一人当たり面積"/>
        <xdr:cNvSpPr txBox="1"/>
      </xdr:nvSpPr>
      <xdr:spPr>
        <a:xfrm>
          <a:off x="21075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37" name="n_2main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57802</xdr:rowOff>
    </xdr:from>
    <xdr:ext cx="469744" cy="259045"/>
    <xdr:sp macro="" textlink="">
      <xdr:nvSpPr>
        <xdr:cNvPr id="638" name="n_3mainValue【消防施設】&#10;一人当たり面積"/>
        <xdr:cNvSpPr txBox="1"/>
      </xdr:nvSpPr>
      <xdr:spPr>
        <a:xfrm>
          <a:off x="193104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55897</xdr:rowOff>
    </xdr:from>
    <xdr:ext cx="469744" cy="259045"/>
    <xdr:sp macro="" textlink="">
      <xdr:nvSpPr>
        <xdr:cNvPr id="639" name="n_4mainValue【消防施設】&#10;一人当たり面積"/>
        <xdr:cNvSpPr txBox="1"/>
      </xdr:nvSpPr>
      <xdr:spPr>
        <a:xfrm>
          <a:off x="18421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5" name="直線コネクタ 664"/>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6"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7" name="直線コネクタ 666"/>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1" name="フローチャート: 判断 6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2" name="フローチャート: 判断 671"/>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3" name="フローチャート: 判断 672"/>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4" name="フローチャート: 判断 673"/>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5" name="フローチャート: 判断 674"/>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149498</xdr:rowOff>
    </xdr:from>
    <xdr:to>
      <xdr:col>85</xdr:col>
      <xdr:colOff>177800</xdr:colOff>
      <xdr:row>108</xdr:row>
      <xdr:rowOff>79648</xdr:rowOff>
    </xdr:to>
    <xdr:sp macro="" textlink="">
      <xdr:nvSpPr>
        <xdr:cNvPr id="681" name="楕円 680"/>
        <xdr:cNvSpPr/>
      </xdr:nvSpPr>
      <xdr:spPr>
        <a:xfrm>
          <a:off x="16268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127925</xdr:rowOff>
    </xdr:from>
    <xdr:ext cx="405111" cy="259045"/>
    <xdr:sp macro="" textlink="">
      <xdr:nvSpPr>
        <xdr:cNvPr id="682" name="【庁舎】&#10;有形固定資産減価償却率該当値テキスト"/>
        <xdr:cNvSpPr txBox="1"/>
      </xdr:nvSpPr>
      <xdr:spPr>
        <a:xfrm>
          <a:off x="16357600"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683" name="楕円 682"/>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28848</xdr:rowOff>
    </xdr:to>
    <xdr:cxnSp macro="">
      <xdr:nvCxnSpPr>
        <xdr:cNvPr id="684" name="直線コネクタ 683"/>
        <xdr:cNvCxnSpPr/>
      </xdr:nvCxnSpPr>
      <xdr:spPr>
        <a:xfrm>
          <a:off x="15481300" y="185242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685" name="楕円 684"/>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7620</xdr:rowOff>
    </xdr:to>
    <xdr:cxnSp macro="">
      <xdr:nvCxnSpPr>
        <xdr:cNvPr id="686" name="直線コネクタ 685"/>
        <xdr:cNvCxnSpPr/>
      </xdr:nvCxnSpPr>
      <xdr:spPr>
        <a:xfrm>
          <a:off x="14592300" y="184931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23768</xdr:rowOff>
    </xdr:from>
    <xdr:to>
      <xdr:col>72</xdr:col>
      <xdr:colOff>38100</xdr:colOff>
      <xdr:row>108</xdr:row>
      <xdr:rowOff>125368</xdr:rowOff>
    </xdr:to>
    <xdr:sp macro="" textlink="">
      <xdr:nvSpPr>
        <xdr:cNvPr id="687" name="楕円 686"/>
        <xdr:cNvSpPr/>
      </xdr:nvSpPr>
      <xdr:spPr>
        <a:xfrm>
          <a:off x="1365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108</xdr:row>
      <xdr:rowOff>74568</xdr:rowOff>
    </xdr:to>
    <xdr:cxnSp macro="">
      <xdr:nvCxnSpPr>
        <xdr:cNvPr id="688" name="直線コネクタ 687"/>
        <xdr:cNvCxnSpPr/>
      </xdr:nvCxnSpPr>
      <xdr:spPr>
        <a:xfrm flipV="1">
          <a:off x="13703300" y="184931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23768</xdr:rowOff>
    </xdr:from>
    <xdr:to>
      <xdr:col>67</xdr:col>
      <xdr:colOff>101600</xdr:colOff>
      <xdr:row>108</xdr:row>
      <xdr:rowOff>125368</xdr:rowOff>
    </xdr:to>
    <xdr:sp macro="" textlink="">
      <xdr:nvSpPr>
        <xdr:cNvPr id="689" name="楕円 688"/>
        <xdr:cNvSpPr/>
      </xdr:nvSpPr>
      <xdr:spPr>
        <a:xfrm>
          <a:off x="1276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74568</xdr:rowOff>
    </xdr:from>
    <xdr:to>
      <xdr:col>71</xdr:col>
      <xdr:colOff>177800</xdr:colOff>
      <xdr:row>108</xdr:row>
      <xdr:rowOff>74568</xdr:rowOff>
    </xdr:to>
    <xdr:cxnSp macro="">
      <xdr:nvCxnSpPr>
        <xdr:cNvPr id="690" name="直線コネクタ 689"/>
        <xdr:cNvCxnSpPr/>
      </xdr:nvCxnSpPr>
      <xdr:spPr>
        <a:xfrm>
          <a:off x="12814300" y="18591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91"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2"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3"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94"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49547</xdr:rowOff>
    </xdr:from>
    <xdr:ext cx="405111" cy="259045"/>
    <xdr:sp macro="" textlink="">
      <xdr:nvSpPr>
        <xdr:cNvPr id="695" name="n_1mainValue【庁舎】&#10;有形固定資産減価償却率"/>
        <xdr:cNvSpPr txBox="1"/>
      </xdr:nvSpPr>
      <xdr:spPr>
        <a:xfrm>
          <a:off x="15266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696" name="n_2mainValue【庁舎】&#10;有形固定資産減価償却率"/>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116495</xdr:rowOff>
    </xdr:from>
    <xdr:ext cx="405111" cy="259045"/>
    <xdr:sp macro="" textlink="">
      <xdr:nvSpPr>
        <xdr:cNvPr id="697" name="n_3mainValue【庁舎】&#10;有形固定資産減価償却率"/>
        <xdr:cNvSpPr txBox="1"/>
      </xdr:nvSpPr>
      <xdr:spPr>
        <a:xfrm>
          <a:off x="13500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116495</xdr:rowOff>
    </xdr:from>
    <xdr:ext cx="405111" cy="259045"/>
    <xdr:sp macro="" textlink="">
      <xdr:nvSpPr>
        <xdr:cNvPr id="698" name="n_4mainValue【庁舎】&#10;有形固定資産減価償却率"/>
        <xdr:cNvSpPr txBox="1"/>
      </xdr:nvSpPr>
      <xdr:spPr>
        <a:xfrm>
          <a:off x="12611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20" name="直線コネクタ 719"/>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1"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2" name="直線コネクタ 721"/>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3"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4" name="直線コネクタ 723"/>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5"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6" name="フローチャート: 判断 725"/>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7" name="フローチャート: 判断 726"/>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728" name="フローチャート: 判断 727"/>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29" name="フローチャート: 判断 728"/>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730" name="フローチャート: 判断 729"/>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24028</xdr:rowOff>
    </xdr:from>
    <xdr:to>
      <xdr:col>116</xdr:col>
      <xdr:colOff>114300</xdr:colOff>
      <xdr:row>107</xdr:row>
      <xdr:rowOff>125628</xdr:rowOff>
    </xdr:to>
    <xdr:sp macro="" textlink="">
      <xdr:nvSpPr>
        <xdr:cNvPr id="736" name="楕円 735"/>
        <xdr:cNvSpPr/>
      </xdr:nvSpPr>
      <xdr:spPr>
        <a:xfrm>
          <a:off x="221107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37" name="【庁舎】&#10;一人当たり面積該当値テキスト"/>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26772</xdr:rowOff>
    </xdr:from>
    <xdr:to>
      <xdr:col>112</xdr:col>
      <xdr:colOff>38100</xdr:colOff>
      <xdr:row>107</xdr:row>
      <xdr:rowOff>128372</xdr:rowOff>
    </xdr:to>
    <xdr:sp macro="" textlink="">
      <xdr:nvSpPr>
        <xdr:cNvPr id="738" name="楕円 737"/>
        <xdr:cNvSpPr/>
      </xdr:nvSpPr>
      <xdr:spPr>
        <a:xfrm>
          <a:off x="21272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74828</xdr:rowOff>
    </xdr:from>
    <xdr:to>
      <xdr:col>116</xdr:col>
      <xdr:colOff>63500</xdr:colOff>
      <xdr:row>107</xdr:row>
      <xdr:rowOff>77572</xdr:rowOff>
    </xdr:to>
    <xdr:cxnSp macro="">
      <xdr:nvCxnSpPr>
        <xdr:cNvPr id="739" name="直線コネクタ 738"/>
        <xdr:cNvCxnSpPr/>
      </xdr:nvCxnSpPr>
      <xdr:spPr>
        <a:xfrm flipV="1">
          <a:off x="21323300" y="1841997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740" name="楕円 739"/>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77572</xdr:rowOff>
    </xdr:from>
    <xdr:to>
      <xdr:col>111</xdr:col>
      <xdr:colOff>177800</xdr:colOff>
      <xdr:row>107</xdr:row>
      <xdr:rowOff>80772</xdr:rowOff>
    </xdr:to>
    <xdr:cxnSp macro="">
      <xdr:nvCxnSpPr>
        <xdr:cNvPr id="741" name="直線コネクタ 740"/>
        <xdr:cNvCxnSpPr/>
      </xdr:nvCxnSpPr>
      <xdr:spPr>
        <a:xfrm flipV="1">
          <a:off x="20434300" y="1842272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70662</xdr:rowOff>
    </xdr:from>
    <xdr:to>
      <xdr:col>102</xdr:col>
      <xdr:colOff>165100</xdr:colOff>
      <xdr:row>108</xdr:row>
      <xdr:rowOff>812</xdr:rowOff>
    </xdr:to>
    <xdr:sp macro="" textlink="">
      <xdr:nvSpPr>
        <xdr:cNvPr id="742" name="楕円 741"/>
        <xdr:cNvSpPr/>
      </xdr:nvSpPr>
      <xdr:spPr>
        <a:xfrm>
          <a:off x="19494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121462</xdr:rowOff>
    </xdr:to>
    <xdr:cxnSp macro="">
      <xdr:nvCxnSpPr>
        <xdr:cNvPr id="743" name="直線コネクタ 742"/>
        <xdr:cNvCxnSpPr/>
      </xdr:nvCxnSpPr>
      <xdr:spPr>
        <a:xfrm flipV="1">
          <a:off x="19545300" y="1842592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73406</xdr:rowOff>
    </xdr:from>
    <xdr:to>
      <xdr:col>98</xdr:col>
      <xdr:colOff>38100</xdr:colOff>
      <xdr:row>108</xdr:row>
      <xdr:rowOff>3556</xdr:rowOff>
    </xdr:to>
    <xdr:sp macro="" textlink="">
      <xdr:nvSpPr>
        <xdr:cNvPr id="744" name="楕円 743"/>
        <xdr:cNvSpPr/>
      </xdr:nvSpPr>
      <xdr:spPr>
        <a:xfrm>
          <a:off x="18605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121462</xdr:rowOff>
    </xdr:from>
    <xdr:to>
      <xdr:col>102</xdr:col>
      <xdr:colOff>114300</xdr:colOff>
      <xdr:row>107</xdr:row>
      <xdr:rowOff>124206</xdr:rowOff>
    </xdr:to>
    <xdr:cxnSp macro="">
      <xdr:nvCxnSpPr>
        <xdr:cNvPr id="745" name="直線コネクタ 744"/>
        <xdr:cNvCxnSpPr/>
      </xdr:nvCxnSpPr>
      <xdr:spPr>
        <a:xfrm flipV="1">
          <a:off x="18656300" y="1846661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6"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747" name="n_2aveValue【庁舎】&#10;一人当たり面積"/>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748" name="n_3aveValue【庁舎】&#10;一人当たり面積"/>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749" name="n_4aveValue【庁舎】&#10;一人当たり面積"/>
        <xdr:cNvSpPr txBox="1"/>
      </xdr:nvSpPr>
      <xdr:spPr>
        <a:xfrm>
          <a:off x="18421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119499</xdr:rowOff>
    </xdr:from>
    <xdr:ext cx="469744" cy="259045"/>
    <xdr:sp macro="" textlink="">
      <xdr:nvSpPr>
        <xdr:cNvPr id="750" name="n_1mainValue【庁舎】&#10;一人当たり面積"/>
        <xdr:cNvSpPr txBox="1"/>
      </xdr:nvSpPr>
      <xdr:spPr>
        <a:xfrm>
          <a:off x="210757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148099</xdr:rowOff>
    </xdr:from>
    <xdr:ext cx="469744" cy="259045"/>
    <xdr:sp macro="" textlink="">
      <xdr:nvSpPr>
        <xdr:cNvPr id="751" name="n_2mainValue【庁舎】&#10;一人当たり面積"/>
        <xdr:cNvSpPr txBox="1"/>
      </xdr:nvSpPr>
      <xdr:spPr>
        <a:xfrm>
          <a:off x="20199427" y="181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163389</xdr:rowOff>
    </xdr:from>
    <xdr:ext cx="469744" cy="259045"/>
    <xdr:sp macro="" textlink="">
      <xdr:nvSpPr>
        <xdr:cNvPr id="752" name="n_3mainValue【庁舎】&#10;一人当たり面積"/>
        <xdr:cNvSpPr txBox="1"/>
      </xdr:nvSpPr>
      <xdr:spPr>
        <a:xfrm>
          <a:off x="19310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753" name="n_4mainValue【庁舎】&#10;一人当たり面積"/>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庁舎、図書館について、有形固定資産減価償却率が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89.1%</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84.0%</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以上高い数値になっており、今後長寿命化や建替え等について検討してい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体育館・プールについても有形固定資産減価償却率が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76.7%</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と類似団体の値を上回っており、老朽化が進んでいるため、今後の対応を検討していく必要がある。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また、一般廃棄物処理施設についても類似団体と比較して高い値となっているが、当該施設については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建替</a:t>
          </a:r>
          <a:r>
            <a:rPr kumimoji="1" lang="ja-JP" altLang="ja-JP" sz="1100" b="0" i="0" u="none" strike="noStrike" kern="0" cap="none" spc="0" normalizeH="0" baseline="0" noProof="0">
              <a:ln>
                <a:noFill/>
              </a:ln>
              <a:solidFill>
                <a:prstClr val="black"/>
              </a:solidFill>
              <a:effectLst/>
              <a:uLnTx/>
              <a:uFillTx/>
              <a:latin typeface="+mn-lt"/>
              <a:ea typeface="+mn-ea"/>
              <a:cs typeface="+mn-cs"/>
            </a:rPr>
            <a:t>事業</a:t>
          </a:r>
          <a:r>
            <a:rPr kumimoji="1" lang="ja-JP" altLang="en-US" sz="1100" b="0" i="0" u="none" strike="noStrike" kern="0" cap="none" spc="0" normalizeH="0" baseline="0" noProof="0">
              <a:ln>
                <a:noFill/>
              </a:ln>
              <a:solidFill>
                <a:prstClr val="black"/>
              </a:solidFill>
              <a:effectLst/>
              <a:uLnTx/>
              <a:uFillTx/>
              <a:latin typeface="+mn-lt"/>
              <a:ea typeface="+mn-ea"/>
              <a:cs typeface="+mn-cs"/>
            </a:rPr>
            <a:t>中である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類似団体と比較して高い値となってい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a:t>
          </a:r>
          <a:r>
            <a:rPr kumimoji="1" lang="ja-JP" altLang="ja-JP" sz="1100" b="0" i="0" u="none" strike="noStrike" kern="0" cap="none" spc="0" normalizeH="0" baseline="0" noProof="0">
              <a:ln>
                <a:noFill/>
              </a:ln>
              <a:solidFill>
                <a:prstClr val="black"/>
              </a:solidFill>
              <a:effectLst/>
              <a:uLnTx/>
              <a:uFillTx/>
              <a:latin typeface="+mn-lt"/>
              <a:ea typeface="+mn-ea"/>
              <a:cs typeface="+mn-cs"/>
            </a:rPr>
            <a:t>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年度に建替事業が完了した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福祉施設については、平成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年度からデイサービスセンターの施設取得により有形固定資産減価償却率が類似団体の値を下回っている。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財政力指数は類似団体平均を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ポイント、和歌山県平均を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ポイント下回っている。類似団体平均が昨年度から</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ポイント下回っているのに対し、当町は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ポイント下回るのみとなっている。</a:t>
          </a:r>
          <a:endParaRPr lang="ja-JP" altLang="ja-JP" sz="1400">
            <a:effectLst/>
          </a:endParaRPr>
        </a:p>
        <a:p>
          <a:r>
            <a:rPr kumimoji="1" lang="ja-JP" altLang="ja-JP" sz="1100">
              <a:solidFill>
                <a:schemeClr val="dk1"/>
              </a:solidFill>
              <a:effectLst/>
              <a:latin typeface="+mn-lt"/>
              <a:ea typeface="+mn-ea"/>
              <a:cs typeface="+mn-cs"/>
            </a:rPr>
            <a:t>　今後も人口減少等による税収の減少や交付税の削減等により、厳しい財政状況が予想されるが、地方創生等により人口減少に歯止めをかけ、税収等の歳入を確保し財政力指数の改善に努める。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の増加が挙げられる。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、町税等の滞納整理や徴収率の向上に向けた取り組みを行い、より一層の町税等歳入の確保及び経常経費の削減を行い、経常収支比率の改善に努める。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66</xdr:row>
      <xdr:rowOff>97028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4258"/>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66</xdr:row>
      <xdr:rowOff>97028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885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72898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389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94742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086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46228</xdr:rowOff>
    </xdr:from>
    <xdr:to>
      <xdr:col>19</xdr:col>
      <xdr:colOff>184150</xdr:colOff>
      <xdr:row>66</xdr:row>
      <xdr:rowOff>147828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132605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山間部（過疎地域）が多く、行政区域が広域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年度と比べて</a:t>
          </a:r>
          <a:r>
            <a:rPr kumimoji="1" lang="en-US" altLang="ja-JP" sz="1100">
              <a:solidFill>
                <a:schemeClr val="dk1"/>
              </a:solidFill>
              <a:effectLst/>
              <a:latin typeface="+mn-lt"/>
              <a:ea typeface="+mn-ea"/>
              <a:cs typeface="+mn-cs"/>
            </a:rPr>
            <a:t>6,774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しているが、類似団体は</a:t>
          </a:r>
          <a:r>
            <a:rPr kumimoji="1" lang="en-US" altLang="ja-JP" sz="1100">
              <a:solidFill>
                <a:schemeClr val="dk1"/>
              </a:solidFill>
              <a:effectLst/>
              <a:latin typeface="+mn-lt"/>
              <a:ea typeface="+mn-ea"/>
              <a:cs typeface="+mn-cs"/>
            </a:rPr>
            <a:t>3,175</a:t>
          </a:r>
          <a:r>
            <a:rPr kumimoji="1" lang="ja-JP" altLang="ja-JP" sz="1100">
              <a:solidFill>
                <a:schemeClr val="dk1"/>
              </a:solidFill>
              <a:effectLst/>
              <a:latin typeface="+mn-lt"/>
              <a:ea typeface="+mn-ea"/>
              <a:cs typeface="+mn-cs"/>
            </a:rPr>
            <a:t>円増加しており</a:t>
          </a:r>
          <a:r>
            <a:rPr kumimoji="1" lang="ja-JP" altLang="en-US" sz="1100">
              <a:solidFill>
                <a:schemeClr val="dk1"/>
              </a:solidFill>
              <a:effectLst/>
              <a:latin typeface="+mn-lt"/>
              <a:ea typeface="+mn-ea"/>
              <a:cs typeface="+mn-cs"/>
            </a:rPr>
            <a:t>、人件費・物件費の削減の努めた。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となっている要因としては、</a:t>
          </a:r>
          <a:r>
            <a:rPr kumimoji="1" lang="ja-JP" altLang="en-US" sz="1100">
              <a:solidFill>
                <a:schemeClr val="dk1"/>
              </a:solidFill>
              <a:effectLst/>
              <a:latin typeface="+mn-lt"/>
              <a:ea typeface="+mn-ea"/>
              <a:cs typeface="+mn-cs"/>
            </a:rPr>
            <a:t>新型コロナウイルス感染症対策費用の減により物件費が減少したこと</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71969</xdr:rowOff>
    </xdr:from>
    <xdr:to>
      <xdr:col>23</xdr:col>
      <xdr:colOff>133350</xdr:colOff>
      <xdr:row>82</xdr:row>
      <xdr:rowOff>95321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0869"/>
          <a:ext cx="8382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20718</xdr:rowOff>
    </xdr:from>
    <xdr:to>
      <xdr:col>19</xdr:col>
      <xdr:colOff>133350</xdr:colOff>
      <xdr:row>82</xdr:row>
      <xdr:rowOff>71969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9618"/>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20718</xdr:rowOff>
    </xdr:from>
    <xdr:to>
      <xdr:col>15</xdr:col>
      <xdr:colOff>82550</xdr:colOff>
      <xdr:row>82</xdr:row>
      <xdr:rowOff>41628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79618"/>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4088</xdr:rowOff>
    </xdr:from>
    <xdr:to>
      <xdr:col>11</xdr:col>
      <xdr:colOff>31750</xdr:colOff>
      <xdr:row>82</xdr:row>
      <xdr:rowOff>41628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2988"/>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44521</xdr:rowOff>
    </xdr:from>
    <xdr:to>
      <xdr:col>23</xdr:col>
      <xdr:colOff>184150</xdr:colOff>
      <xdr:row>82</xdr:row>
      <xdr:rowOff>146121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16598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21169</xdr:rowOff>
    </xdr:from>
    <xdr:to>
      <xdr:col>19</xdr:col>
      <xdr:colOff>184150</xdr:colOff>
      <xdr:row>82</xdr:row>
      <xdr:rowOff>122769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6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141368</xdr:rowOff>
    </xdr:from>
    <xdr:to>
      <xdr:col>15</xdr:col>
      <xdr:colOff>133350</xdr:colOff>
      <xdr:row>82</xdr:row>
      <xdr:rowOff>71518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56295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162278</xdr:rowOff>
    </xdr:from>
    <xdr:to>
      <xdr:col>11</xdr:col>
      <xdr:colOff>82550</xdr:colOff>
      <xdr:row>82</xdr:row>
      <xdr:rowOff>92428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77205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124738</xdr:rowOff>
    </xdr:from>
    <xdr:to>
      <xdr:col>7</xdr:col>
      <xdr:colOff>31750</xdr:colOff>
      <xdr:row>82</xdr:row>
      <xdr:rowOff>54888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39665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9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変動はないが</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これからも早期退職者制度等を活用し、人件費の抑制に努め、類似団体と同程度の水準を目指し、人件費の削減を図っていく。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956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79527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125488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人増加しており、類似団体平均と比較して</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人多くなっている。これは本町の行政区域が広範囲であることにより、施設（出張所・保育所・学校等）が多いことが要因と考えられる。</a:t>
          </a:r>
          <a:endParaRPr lang="ja-JP" altLang="ja-JP" sz="1400">
            <a:effectLst/>
          </a:endParaRPr>
        </a:p>
        <a:p>
          <a:r>
            <a:rPr kumimoji="1" lang="ja-JP" altLang="ja-JP" sz="1100">
              <a:solidFill>
                <a:schemeClr val="dk1"/>
              </a:solidFill>
              <a:effectLst/>
              <a:latin typeface="+mn-lt"/>
              <a:ea typeface="+mn-ea"/>
              <a:cs typeface="+mn-cs"/>
            </a:rPr>
            <a:t>　今後は、施設の統廃合、施設管理業務や事務事業の民間委託、民間ノウハウの導入、事業効率化等を推進し、行政サービスの質の向上を図りつつ、適正な定員管理に努める。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75336</xdr:rowOff>
    </xdr:from>
    <xdr:to>
      <xdr:col>81</xdr:col>
      <xdr:colOff>44450</xdr:colOff>
      <xdr:row>62</xdr:row>
      <xdr:rowOff>85471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0523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69545</xdr:rowOff>
    </xdr:from>
    <xdr:to>
      <xdr:col>77</xdr:col>
      <xdr:colOff>44450</xdr:colOff>
      <xdr:row>62</xdr:row>
      <xdr:rowOff>75336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9944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46380</xdr:rowOff>
    </xdr:from>
    <xdr:to>
      <xdr:col>72</xdr:col>
      <xdr:colOff>203200</xdr:colOff>
      <xdr:row>62</xdr:row>
      <xdr:rowOff>69545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7628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11633</xdr:rowOff>
    </xdr:from>
    <xdr:to>
      <xdr:col>68</xdr:col>
      <xdr:colOff>152400</xdr:colOff>
      <xdr:row>62</xdr:row>
      <xdr:rowOff>46380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4153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34671</xdr:rowOff>
    </xdr:from>
    <xdr:to>
      <xdr:col>81</xdr:col>
      <xdr:colOff>95250</xdr:colOff>
      <xdr:row>62</xdr:row>
      <xdr:rowOff>136271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24536</xdr:rowOff>
    </xdr:from>
    <xdr:to>
      <xdr:col>77</xdr:col>
      <xdr:colOff>95250</xdr:colOff>
      <xdr:row>62</xdr:row>
      <xdr:rowOff>126136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110913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4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18745</xdr:rowOff>
    </xdr:from>
    <xdr:to>
      <xdr:col>73</xdr:col>
      <xdr:colOff>44450</xdr:colOff>
      <xdr:row>62</xdr:row>
      <xdr:rowOff>120345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105122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167030</xdr:rowOff>
    </xdr:from>
    <xdr:to>
      <xdr:col>68</xdr:col>
      <xdr:colOff>203200</xdr:colOff>
      <xdr:row>62</xdr:row>
      <xdr:rowOff>97180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132283</xdr:rowOff>
    </xdr:from>
    <xdr:to>
      <xdr:col>64</xdr:col>
      <xdr:colOff>152400</xdr:colOff>
      <xdr:row>62</xdr:row>
      <xdr:rowOff>62433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実質公債費率については、類似団体平均と比較してわずかに良好な状態であるが、令和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新クリーンセンター建設事業等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9313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9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164677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68156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146490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将来負担比率については、地方債の現在高は増加しているものの、基準財政需要額算入見込額の増、標準財政規模の増等により、令和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年度と比較して</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減少し</a:t>
          </a:r>
          <a:r>
            <a:rPr kumimoji="1" lang="ja-JP" altLang="en-US" sz="1100" baseline="0">
              <a:solidFill>
                <a:schemeClr val="dk1"/>
              </a:solidFill>
              <a:effectLst/>
              <a:latin typeface="+mn-lt"/>
              <a:ea typeface="+mn-ea"/>
              <a:cs typeface="+mn-cs"/>
            </a:rPr>
            <a:t>ているが</a:t>
          </a:r>
          <a:r>
            <a:rPr kumimoji="1" lang="ja-JP" altLang="ja-JP" sz="1100" baseline="0">
              <a:solidFill>
                <a:schemeClr val="dk1"/>
              </a:solidFill>
              <a:effectLst/>
              <a:latin typeface="+mn-lt"/>
              <a:ea typeface="+mn-ea"/>
              <a:cs typeface="+mn-cs"/>
            </a:rPr>
            <a:t>、類似団体平均との差</a:t>
          </a:r>
          <a:r>
            <a:rPr kumimoji="1" lang="ja-JP" altLang="en-US" sz="1100" baseline="0">
              <a:solidFill>
                <a:schemeClr val="dk1"/>
              </a:solidFill>
              <a:effectLst/>
              <a:latin typeface="+mn-lt"/>
              <a:ea typeface="+mn-ea"/>
              <a:cs typeface="+mn-cs"/>
            </a:rPr>
            <a:t>は拡大し</a:t>
          </a:r>
          <a:r>
            <a:rPr kumimoji="1" lang="ja-JP" altLang="ja-JP" sz="1100" baseline="0">
              <a:solidFill>
                <a:schemeClr val="dk1"/>
              </a:solidFill>
              <a:effectLst/>
              <a:latin typeface="+mn-lt"/>
              <a:ea typeface="+mn-ea"/>
              <a:cs typeface="+mn-cs"/>
            </a:rPr>
            <a:t>ている。</a:t>
          </a:r>
          <a:endParaRPr lang="ja-JP" altLang="ja-JP" sz="1400">
            <a:effectLst/>
          </a:endParaRPr>
        </a:p>
        <a:p>
          <a:r>
            <a:rPr kumimoji="1" lang="ja-JP" altLang="ja-JP" sz="1100" baseline="0">
              <a:solidFill>
                <a:schemeClr val="dk1"/>
              </a:solidFill>
              <a:effectLst/>
              <a:latin typeface="+mn-lt"/>
              <a:ea typeface="+mn-ea"/>
              <a:cs typeface="+mn-cs"/>
            </a:rPr>
            <a:t>　今後も新クリーンセンター建設事業等大規模事業の実施に伴い、地方債現在高の増加が見込まれるため、経常経費の削減に努めると共に新規事業の実施についても厳しく精査・絞り込みを行い、それぞれの事業に優先順位を付け分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50558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2001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50558</xdr:rowOff>
    </xdr:from>
    <xdr:to>
      <xdr:col>77</xdr:col>
      <xdr:colOff>44450</xdr:colOff>
      <xdr:row>16</xdr:row>
      <xdr:rowOff>907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2230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xdr:rowOff>
    </xdr:from>
    <xdr:to>
      <xdr:col>72</xdr:col>
      <xdr:colOff>203200</xdr:colOff>
      <xdr:row>16</xdr:row>
      <xdr:rowOff>53763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44107"/>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53763</xdr:rowOff>
    </xdr:from>
    <xdr:to>
      <xdr:col>68</xdr:col>
      <xdr:colOff>152400</xdr:colOff>
      <xdr:row>16</xdr:row>
      <xdr:rowOff>151432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96963"/>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171208</xdr:rowOff>
    </xdr:from>
    <xdr:to>
      <xdr:col>77</xdr:col>
      <xdr:colOff>95250</xdr:colOff>
      <xdr:row>15</xdr:row>
      <xdr:rowOff>101358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86135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5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121557</xdr:rowOff>
    </xdr:from>
    <xdr:to>
      <xdr:col>73</xdr:col>
      <xdr:colOff>44450</xdr:colOff>
      <xdr:row>16</xdr:row>
      <xdr:rowOff>51707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36484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2963</xdr:rowOff>
    </xdr:from>
    <xdr:to>
      <xdr:col>68</xdr:col>
      <xdr:colOff>203200</xdr:colOff>
      <xdr:row>16</xdr:row>
      <xdr:rowOff>104563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89340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100632</xdr:rowOff>
    </xdr:from>
    <xdr:to>
      <xdr:col>64</xdr:col>
      <xdr:colOff>152400</xdr:colOff>
      <xdr:row>17</xdr:row>
      <xdr:rowOff>30782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3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退職手当負担金の減少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高い値となっているが、これは本町の行政区域が広範囲であることやそれに伴う施設（出張所・保育所・学校等）が多いことが要因であると考えられる。</a:t>
          </a:r>
          <a:endParaRPr lang="ja-JP" altLang="ja-JP" sz="1400">
            <a:effectLst/>
          </a:endParaRPr>
        </a:p>
        <a:p>
          <a:r>
            <a:rPr kumimoji="1" lang="ja-JP" altLang="ja-JP" sz="1100">
              <a:solidFill>
                <a:schemeClr val="dk1"/>
              </a:solidFill>
              <a:effectLst/>
              <a:latin typeface="+mn-lt"/>
              <a:ea typeface="+mn-ea"/>
              <a:cs typeface="+mn-cs"/>
            </a:rPr>
            <a:t>　今後も本数値等を注視しながら適正な人員配置</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努めると共に、早期退職者制度等を活用し、人件費の抑制に努める。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88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254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8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減少したものの、類似団体と比較すると依然として高い水準となっている。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年度からの減少の要因は、新型コロナウイルス感染症対策費用の減に</a:t>
          </a:r>
          <a:r>
            <a:rPr kumimoji="1"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上回っているが、これは本町の行政区域が広範囲であることやそれに伴う施設（出張所・保育所・学校等）の多さが要因と考えられる。今後は経常経費の削減や施設の統廃合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20</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437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22</xdr:row>
      <xdr:rowOff>72572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07014"/>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72572</xdr:rowOff>
    </xdr:from>
    <xdr:to>
      <xdr:col>73</xdr:col>
      <xdr:colOff>180975</xdr:colOff>
      <xdr:row>22</xdr:row>
      <xdr:rowOff>72572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8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50800</xdr:rowOff>
    </xdr:from>
    <xdr:to>
      <xdr:col>69</xdr:col>
      <xdr:colOff>92075</xdr:colOff>
      <xdr:row>22</xdr:row>
      <xdr:rowOff>72572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822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21772</xdr:rowOff>
    </xdr:from>
    <xdr:to>
      <xdr:col>74</xdr:col>
      <xdr:colOff>31750</xdr:colOff>
      <xdr:row>22</xdr:row>
      <xdr:rowOff>123372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108149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21772</xdr:rowOff>
    </xdr:from>
    <xdr:to>
      <xdr:col>69</xdr:col>
      <xdr:colOff>142875</xdr:colOff>
      <xdr:row>22</xdr:row>
      <xdr:rowOff>123372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類似団体平均と比較して低い値になっており、直近の５年間においても同程度の水準で移行している。</a:t>
          </a:r>
          <a:endParaRPr lang="ja-JP" altLang="ja-JP" sz="1400">
            <a:effectLst/>
          </a:endParaRPr>
        </a:p>
        <a:p>
          <a:r>
            <a:rPr kumimoji="1" lang="ja-JP" altLang="ja-JP" sz="1100">
              <a:solidFill>
                <a:schemeClr val="dk1"/>
              </a:solidFill>
              <a:effectLst/>
              <a:latin typeface="+mn-lt"/>
              <a:ea typeface="+mn-ea"/>
              <a:cs typeface="+mn-cs"/>
            </a:rPr>
            <a:t>　今後も社会福祉費が増加することが予想されるが、財政を圧迫することがないよう町単独の扶助費について、必要性や効果等を精査し、水準の維持に努める。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令和元年度までは、類似団体平均を下回って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において、一時的に</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上回ったが、</a:t>
          </a:r>
          <a:r>
            <a:rPr kumimoji="1" lang="ja-JP" altLang="ja-JP" sz="1100">
              <a:solidFill>
                <a:schemeClr val="dk1"/>
              </a:solidFill>
              <a:effectLst/>
              <a:latin typeface="+mn-lt"/>
              <a:ea typeface="+mn-ea"/>
              <a:cs typeface="+mn-cs"/>
            </a:rPr>
            <a:t>各公営企業会計への繰出金</a:t>
          </a:r>
          <a:r>
            <a:rPr kumimoji="1" lang="ja-JP" altLang="en-US" sz="1100">
              <a:solidFill>
                <a:schemeClr val="dk1"/>
              </a:solidFill>
              <a:effectLst/>
              <a:latin typeface="+mn-lt"/>
              <a:ea typeface="+mn-ea"/>
              <a:cs typeface="+mn-cs"/>
            </a:rPr>
            <a:t>の減少に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った。</a:t>
          </a:r>
          <a:endParaRPr lang="ja-JP" altLang="ja-JP" sz="1400">
            <a:effectLst/>
          </a:endParaRPr>
        </a:p>
        <a:p>
          <a:r>
            <a:rPr kumimoji="1" lang="ja-JP" altLang="ja-JP" sz="1100">
              <a:solidFill>
                <a:schemeClr val="dk1"/>
              </a:solidFill>
              <a:effectLst/>
              <a:latin typeface="+mn-lt"/>
              <a:ea typeface="+mn-ea"/>
              <a:cs typeface="+mn-cs"/>
            </a:rPr>
            <a:t>　今後は人口減少等の影響から、公営企業会計等の経営悪化が予想されるが、経営戦略や公立病院改革プランに基づき経営の効率化を図り、繰出金等の抑制に努める。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62230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177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3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39387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77487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年度と比較すると</a:t>
          </a:r>
          <a:r>
            <a:rPr kumimoji="1" lang="en-US" altLang="ja-JP" sz="1100" baseline="0">
              <a:solidFill>
                <a:schemeClr val="dk1"/>
              </a:solidFill>
              <a:effectLst/>
              <a:latin typeface="+mn-lt"/>
              <a:ea typeface="+mn-ea"/>
              <a:cs typeface="+mn-cs"/>
            </a:rPr>
            <a:t>0.6%</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し、類似団体と比較して</a:t>
          </a:r>
          <a:r>
            <a:rPr kumimoji="1" lang="en-US" altLang="ja-JP" sz="1100" baseline="0">
              <a:solidFill>
                <a:schemeClr val="dk1"/>
              </a:solidFill>
              <a:effectLst/>
              <a:latin typeface="+mn-lt"/>
              <a:ea typeface="+mn-ea"/>
              <a:cs typeface="+mn-cs"/>
            </a:rPr>
            <a:t>4.4%</a:t>
          </a:r>
          <a:r>
            <a:rPr kumimoji="1" lang="ja-JP" altLang="ja-JP" sz="1100" baseline="0">
              <a:solidFill>
                <a:schemeClr val="dk1"/>
              </a:solidFill>
              <a:effectLst/>
              <a:latin typeface="+mn-lt"/>
              <a:ea typeface="+mn-ea"/>
              <a:cs typeface="+mn-cs"/>
            </a:rPr>
            <a:t>低い数値となっているが、</a:t>
          </a:r>
          <a:r>
            <a:rPr kumimoji="1" lang="ja-JP" altLang="en-US" sz="1100" baseline="0">
              <a:solidFill>
                <a:schemeClr val="dk1"/>
              </a:solidFill>
              <a:effectLst/>
              <a:latin typeface="+mn-lt"/>
              <a:ea typeface="+mn-ea"/>
              <a:cs typeface="+mn-cs"/>
            </a:rPr>
            <a:t>新型コロナウイルス感染症に係る給付金事業が縮小したこと</a:t>
          </a:r>
          <a:r>
            <a:rPr kumimoji="1" lang="ja-JP" altLang="ja-JP" sz="1100" baseline="0">
              <a:solidFill>
                <a:schemeClr val="dk1"/>
              </a:solidFill>
              <a:effectLst/>
              <a:latin typeface="+mn-lt"/>
              <a:ea typeface="+mn-ea"/>
              <a:cs typeface="+mn-cs"/>
            </a:rPr>
            <a:t>が要因として挙げられる。</a:t>
          </a:r>
          <a:endParaRPr lang="ja-JP" altLang="ja-JP" sz="1400">
            <a:effectLst/>
          </a:endParaRPr>
        </a:p>
        <a:p>
          <a:r>
            <a:rPr kumimoji="1" lang="ja-JP" altLang="ja-JP" sz="1100" baseline="0">
              <a:solidFill>
                <a:schemeClr val="dk1"/>
              </a:solidFill>
              <a:effectLst/>
              <a:latin typeface="+mn-lt"/>
              <a:ea typeface="+mn-ea"/>
              <a:cs typeface="+mn-cs"/>
            </a:rPr>
            <a:t>　今後も各種団体等への補助金等を慎重に精査し、補助金等の抑制に努める。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77470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3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77470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62230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85090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減少し、類似団体平均と比較して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高い値となっている。減少した要因としては、公債費は増加しているものの、普通交付税が増加したことにより収入経常一般財源が大幅に増加したことが挙げられる。</a:t>
          </a:r>
          <a:endParaRPr lang="ja-JP" altLang="ja-JP" sz="1400">
            <a:effectLst/>
          </a:endParaRPr>
        </a:p>
        <a:p>
          <a:r>
            <a:rPr kumimoji="1" lang="ja-JP" altLang="ja-JP" sz="1100">
              <a:solidFill>
                <a:schemeClr val="dk1"/>
              </a:solidFill>
              <a:effectLst/>
              <a:latin typeface="+mn-lt"/>
              <a:ea typeface="+mn-ea"/>
              <a:cs typeface="+mn-cs"/>
            </a:rPr>
            <a:t>　今後も過疎対策事業やその他大規模事業の実施に伴い、公債費が増加し、厳しい財政運営となることが予想される。</a:t>
          </a:r>
          <a:endParaRPr lang="ja-JP" altLang="ja-JP" sz="1400">
            <a:effectLst/>
          </a:endParaRPr>
        </a:p>
        <a:p>
          <a:r>
            <a:rPr kumimoji="1" lang="ja-JP" altLang="ja-JP" sz="1100">
              <a:solidFill>
                <a:schemeClr val="dk1"/>
              </a:solidFill>
              <a:effectLst/>
              <a:latin typeface="+mn-lt"/>
              <a:ea typeface="+mn-ea"/>
              <a:cs typeface="+mn-cs"/>
            </a:rPr>
            <a:t>　新規事業等の抑制や大型事業の分散化により、公債費の抑制、起債償還の集中化を防ぐよう努める。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26415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400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8.2%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高い数値となっている。令和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した主な要因としては、公営企業会計への繰出金の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等が挙げられる。</a:t>
          </a:r>
          <a:endParaRPr lang="ja-JP" altLang="ja-JP" sz="1400">
            <a:effectLst/>
          </a:endParaRPr>
        </a:p>
        <a:p>
          <a:r>
            <a:rPr kumimoji="1" lang="ja-JP" altLang="ja-JP" sz="1100">
              <a:solidFill>
                <a:schemeClr val="dk1"/>
              </a:solidFill>
              <a:effectLst/>
              <a:latin typeface="+mn-lt"/>
              <a:ea typeface="+mn-ea"/>
              <a:cs typeface="+mn-cs"/>
            </a:rPr>
            <a:t>　今後は人口減少等により地方税の減少が見込まれるため、類似団体の数値を参考にしながら繰出金の抑制や経常経費の削減・施設の統廃合等により物件費の抑制に努める。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400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81280</xdr:rowOff>
    </xdr:from>
    <xdr:to>
      <xdr:col>78</xdr:col>
      <xdr:colOff>69850</xdr:colOff>
      <xdr:row>79</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25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305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78</xdr:row>
      <xdr:rowOff>157480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0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103687</xdr:rowOff>
    </xdr:from>
    <xdr:to>
      <xdr:col>29</xdr:col>
      <xdr:colOff>127000</xdr:colOff>
      <xdr:row>17</xdr:row>
      <xdr:rowOff>128565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5962"/>
          <a:ext cx="647700" cy="2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128565</xdr:rowOff>
    </xdr:from>
    <xdr:to>
      <xdr:col>26</xdr:col>
      <xdr:colOff>50800</xdr:colOff>
      <xdr:row>17</xdr:row>
      <xdr:rowOff>146246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0840"/>
          <a:ext cx="698500" cy="1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146246</xdr:rowOff>
    </xdr:from>
    <xdr:to>
      <xdr:col>22</xdr:col>
      <xdr:colOff>114300</xdr:colOff>
      <xdr:row>18</xdr:row>
      <xdr:rowOff>14540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8521"/>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14540</xdr:rowOff>
    </xdr:from>
    <xdr:to>
      <xdr:col>18</xdr:col>
      <xdr:colOff>177800</xdr:colOff>
      <xdr:row>18</xdr:row>
      <xdr:rowOff>39163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8265"/>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52887</xdr:rowOff>
    </xdr:from>
    <xdr:to>
      <xdr:col>29</xdr:col>
      <xdr:colOff>177800</xdr:colOff>
      <xdr:row>17</xdr:row>
      <xdr:rowOff>154487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69414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77765</xdr:rowOff>
    </xdr:from>
    <xdr:to>
      <xdr:col>26</xdr:col>
      <xdr:colOff>101600</xdr:colOff>
      <xdr:row>18</xdr:row>
      <xdr:rowOff>7915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8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95446</xdr:rowOff>
    </xdr:from>
    <xdr:to>
      <xdr:col>22</xdr:col>
      <xdr:colOff>165100</xdr:colOff>
      <xdr:row>18</xdr:row>
      <xdr:rowOff>25596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35773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135190</xdr:rowOff>
    </xdr:from>
    <xdr:to>
      <xdr:col>19</xdr:col>
      <xdr:colOff>38100</xdr:colOff>
      <xdr:row>18</xdr:row>
      <xdr:rowOff>65340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6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159813</xdr:rowOff>
    </xdr:from>
    <xdr:to>
      <xdr:col>15</xdr:col>
      <xdr:colOff>101600</xdr:colOff>
      <xdr:row>18</xdr:row>
      <xdr:rowOff>89963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100140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262772</xdr:rowOff>
    </xdr:from>
    <xdr:to>
      <xdr:col>29</xdr:col>
      <xdr:colOff>127000</xdr:colOff>
      <xdr:row>35</xdr:row>
      <xdr:rowOff>265058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3122"/>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265058</xdr:rowOff>
    </xdr:from>
    <xdr:to>
      <xdr:col>26</xdr:col>
      <xdr:colOff>50800</xdr:colOff>
      <xdr:row>35</xdr:row>
      <xdr:rowOff>313979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5408"/>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313979</xdr:rowOff>
    </xdr:from>
    <xdr:to>
      <xdr:col>22</xdr:col>
      <xdr:colOff>114300</xdr:colOff>
      <xdr:row>36</xdr:row>
      <xdr:rowOff>14676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24329"/>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14676</xdr:rowOff>
    </xdr:from>
    <xdr:to>
      <xdr:col>18</xdr:col>
      <xdr:colOff>177800</xdr:colOff>
      <xdr:row>36</xdr:row>
      <xdr:rowOff>89102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67926"/>
          <a:ext cx="698500" cy="74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211972</xdr:rowOff>
    </xdr:from>
    <xdr:to>
      <xdr:col>29</xdr:col>
      <xdr:colOff>177800</xdr:colOff>
      <xdr:row>35</xdr:row>
      <xdr:rowOff>313572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184049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214258</xdr:rowOff>
    </xdr:from>
    <xdr:to>
      <xdr:col>26</xdr:col>
      <xdr:colOff>101600</xdr:colOff>
      <xdr:row>35</xdr:row>
      <xdr:rowOff>315858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326035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9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263179</xdr:rowOff>
    </xdr:from>
    <xdr:to>
      <xdr:col>22</xdr:col>
      <xdr:colOff>165100</xdr:colOff>
      <xdr:row>36</xdr:row>
      <xdr:rowOff>21879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4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306776</xdr:rowOff>
    </xdr:from>
    <xdr:to>
      <xdr:col>19</xdr:col>
      <xdr:colOff>38100</xdr:colOff>
      <xdr:row>36</xdr:row>
      <xdr:rowOff>65476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1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50253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38302</xdr:rowOff>
    </xdr:from>
    <xdr:to>
      <xdr:col>15</xdr:col>
      <xdr:colOff>101600</xdr:colOff>
      <xdr:row>36</xdr:row>
      <xdr:rowOff>139902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9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124679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104189</xdr:rowOff>
    </xdr:from>
    <xdr:to>
      <xdr:col>24</xdr:col>
      <xdr:colOff>63500</xdr:colOff>
      <xdr:row>35</xdr:row>
      <xdr:rowOff>112935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04939"/>
          <a:ext cx="8382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112935</xdr:rowOff>
    </xdr:from>
    <xdr:to>
      <xdr:col>19</xdr:col>
      <xdr:colOff>177800</xdr:colOff>
      <xdr:row>36</xdr:row>
      <xdr:rowOff>29113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13685"/>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29113</xdr:rowOff>
    </xdr:from>
    <xdr:to>
      <xdr:col>15</xdr:col>
      <xdr:colOff>50800</xdr:colOff>
      <xdr:row>36</xdr:row>
      <xdr:rowOff>46587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1313"/>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46587</xdr:rowOff>
    </xdr:from>
    <xdr:to>
      <xdr:col>10</xdr:col>
      <xdr:colOff>114300</xdr:colOff>
      <xdr:row>36</xdr:row>
      <xdr:rowOff>64902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8787"/>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53389</xdr:rowOff>
    </xdr:from>
    <xdr:to>
      <xdr:col>24</xdr:col>
      <xdr:colOff>114300</xdr:colOff>
      <xdr:row>35</xdr:row>
      <xdr:rowOff>154989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76266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0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62135</xdr:rowOff>
    </xdr:from>
    <xdr:to>
      <xdr:col>20</xdr:col>
      <xdr:colOff>38100</xdr:colOff>
      <xdr:row>35</xdr:row>
      <xdr:rowOff>163735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8812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3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149763</xdr:rowOff>
    </xdr:from>
    <xdr:to>
      <xdr:col>15</xdr:col>
      <xdr:colOff>101600</xdr:colOff>
      <xdr:row>36</xdr:row>
      <xdr:rowOff>79913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96440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167237</xdr:rowOff>
    </xdr:from>
    <xdr:to>
      <xdr:col>10</xdr:col>
      <xdr:colOff>165100</xdr:colOff>
      <xdr:row>36</xdr:row>
      <xdr:rowOff>97387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113914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14102</xdr:rowOff>
    </xdr:from>
    <xdr:to>
      <xdr:col>6</xdr:col>
      <xdr:colOff>38100</xdr:colOff>
      <xdr:row>36</xdr:row>
      <xdr:rowOff>115702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132229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15304</xdr:rowOff>
    </xdr:from>
    <xdr:to>
      <xdr:col>24</xdr:col>
      <xdr:colOff>63500</xdr:colOff>
      <xdr:row>57</xdr:row>
      <xdr:rowOff>41866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7954"/>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7516</xdr:rowOff>
    </xdr:from>
    <xdr:to>
      <xdr:col>19</xdr:col>
      <xdr:colOff>177800</xdr:colOff>
      <xdr:row>57</xdr:row>
      <xdr:rowOff>41866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80166"/>
          <a:ext cx="8890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100526</xdr:rowOff>
    </xdr:from>
    <xdr:to>
      <xdr:col>15</xdr:col>
      <xdr:colOff>50800</xdr:colOff>
      <xdr:row>57</xdr:row>
      <xdr:rowOff>7516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01726"/>
          <a:ext cx="889000" cy="7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100526</xdr:rowOff>
    </xdr:from>
    <xdr:to>
      <xdr:col>10</xdr:col>
      <xdr:colOff>114300</xdr:colOff>
      <xdr:row>56</xdr:row>
      <xdr:rowOff>143533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1726"/>
          <a:ext cx="889000" cy="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135954</xdr:rowOff>
    </xdr:from>
    <xdr:to>
      <xdr:col>24</xdr:col>
      <xdr:colOff>114300</xdr:colOff>
      <xdr:row>57</xdr:row>
      <xdr:rowOff>66104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158831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162516</xdr:rowOff>
    </xdr:from>
    <xdr:to>
      <xdr:col>20</xdr:col>
      <xdr:colOff>38100</xdr:colOff>
      <xdr:row>57</xdr:row>
      <xdr:rowOff>92666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109193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128166</xdr:rowOff>
    </xdr:from>
    <xdr:to>
      <xdr:col>15</xdr:col>
      <xdr:colOff>101600</xdr:colOff>
      <xdr:row>57</xdr:row>
      <xdr:rowOff>58316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74843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49726</xdr:rowOff>
    </xdr:from>
    <xdr:to>
      <xdr:col>10</xdr:col>
      <xdr:colOff>165100</xdr:colOff>
      <xdr:row>56</xdr:row>
      <xdr:rowOff>151326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167853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92733</xdr:rowOff>
    </xdr:from>
    <xdr:to>
      <xdr:col>6</xdr:col>
      <xdr:colOff>38100</xdr:colOff>
      <xdr:row>57</xdr:row>
      <xdr:rowOff>22883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39410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46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131927</xdr:rowOff>
    </xdr:from>
    <xdr:to>
      <xdr:col>24</xdr:col>
      <xdr:colOff>63500</xdr:colOff>
      <xdr:row>77</xdr:row>
      <xdr:rowOff>143357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35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115430</xdr:rowOff>
    </xdr:from>
    <xdr:to>
      <xdr:col>19</xdr:col>
      <xdr:colOff>177800</xdr:colOff>
      <xdr:row>77</xdr:row>
      <xdr:rowOff>143357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1708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75616</xdr:rowOff>
    </xdr:from>
    <xdr:to>
      <xdr:col>15</xdr:col>
      <xdr:colOff>50800</xdr:colOff>
      <xdr:row>77</xdr:row>
      <xdr:rowOff>115430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77266"/>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75616</xdr:rowOff>
    </xdr:from>
    <xdr:to>
      <xdr:col>10</xdr:col>
      <xdr:colOff>114300</xdr:colOff>
      <xdr:row>77</xdr:row>
      <xdr:rowOff>114212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77266"/>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81127</xdr:rowOff>
    </xdr:from>
    <xdr:to>
      <xdr:col>24</xdr:col>
      <xdr:colOff>114300</xdr:colOff>
      <xdr:row>78</xdr:row>
      <xdr:rowOff>11277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59554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92557</xdr:rowOff>
    </xdr:from>
    <xdr:to>
      <xdr:col>20</xdr:col>
      <xdr:colOff>38100</xdr:colOff>
      <xdr:row>78</xdr:row>
      <xdr:rowOff>22707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39234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64630</xdr:rowOff>
    </xdr:from>
    <xdr:to>
      <xdr:col>15</xdr:col>
      <xdr:colOff>101600</xdr:colOff>
      <xdr:row>77</xdr:row>
      <xdr:rowOff>166230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24816</xdr:rowOff>
    </xdr:from>
    <xdr:to>
      <xdr:col>10</xdr:col>
      <xdr:colOff>165100</xdr:colOff>
      <xdr:row>77</xdr:row>
      <xdr:rowOff>126416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142943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63412</xdr:rowOff>
    </xdr:from>
    <xdr:to>
      <xdr:col>6</xdr:col>
      <xdr:colOff>38100</xdr:colOff>
      <xdr:row>77</xdr:row>
      <xdr:rowOff>165012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80471</xdr:rowOff>
    </xdr:from>
    <xdr:to>
      <xdr:col>24</xdr:col>
      <xdr:colOff>63500</xdr:colOff>
      <xdr:row>97</xdr:row>
      <xdr:rowOff>90497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11121"/>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90497</xdr:rowOff>
    </xdr:from>
    <xdr:to>
      <xdr:col>19</xdr:col>
      <xdr:colOff>177800</xdr:colOff>
      <xdr:row>97</xdr:row>
      <xdr:rowOff>161026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21147"/>
          <a:ext cx="889000" cy="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161026</xdr:rowOff>
    </xdr:from>
    <xdr:to>
      <xdr:col>15</xdr:col>
      <xdr:colOff>50800</xdr:colOff>
      <xdr:row>98</xdr:row>
      <xdr:rowOff>11999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91676"/>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148833</xdr:rowOff>
    </xdr:from>
    <xdr:to>
      <xdr:col>10</xdr:col>
      <xdr:colOff>114300</xdr:colOff>
      <xdr:row>98</xdr:row>
      <xdr:rowOff>11999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79483"/>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29671</xdr:rowOff>
    </xdr:from>
    <xdr:to>
      <xdr:col>24</xdr:col>
      <xdr:colOff>114300</xdr:colOff>
      <xdr:row>97</xdr:row>
      <xdr:rowOff>131271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8098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3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39697</xdr:rowOff>
    </xdr:from>
    <xdr:to>
      <xdr:col>20</xdr:col>
      <xdr:colOff>38100</xdr:colOff>
      <xdr:row>97</xdr:row>
      <xdr:rowOff>141297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132424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110226</xdr:rowOff>
    </xdr:from>
    <xdr:to>
      <xdr:col>15</xdr:col>
      <xdr:colOff>101600</xdr:colOff>
      <xdr:row>98</xdr:row>
      <xdr:rowOff>40376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31503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132649</xdr:rowOff>
    </xdr:from>
    <xdr:to>
      <xdr:col>10</xdr:col>
      <xdr:colOff>165100</xdr:colOff>
      <xdr:row>98</xdr:row>
      <xdr:rowOff>62799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53926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98033</xdr:rowOff>
    </xdr:from>
    <xdr:to>
      <xdr:col>6</xdr:col>
      <xdr:colOff>38100</xdr:colOff>
      <xdr:row>98</xdr:row>
      <xdr:rowOff>28183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19310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114037</xdr:rowOff>
    </xdr:from>
    <xdr:to>
      <xdr:col>55</xdr:col>
      <xdr:colOff>0</xdr:colOff>
      <xdr:row>35</xdr:row>
      <xdr:rowOff>101263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1887"/>
          <a:ext cx="838200" cy="3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114037</xdr:rowOff>
    </xdr:from>
    <xdr:to>
      <xdr:col>50</xdr:col>
      <xdr:colOff>114300</xdr:colOff>
      <xdr:row>37</xdr:row>
      <xdr:rowOff>2385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1887"/>
          <a:ext cx="889000" cy="57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2385</xdr:rowOff>
    </xdr:from>
    <xdr:to>
      <xdr:col>45</xdr:col>
      <xdr:colOff>177800</xdr:colOff>
      <xdr:row>37</xdr:row>
      <xdr:rowOff>21491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603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20874</xdr:rowOff>
    </xdr:from>
    <xdr:to>
      <xdr:col>41</xdr:col>
      <xdr:colOff>50800</xdr:colOff>
      <xdr:row>37</xdr:row>
      <xdr:rowOff>21491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452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50463</xdr:rowOff>
    </xdr:from>
    <xdr:to>
      <xdr:col>55</xdr:col>
      <xdr:colOff>50800</xdr:colOff>
      <xdr:row>35</xdr:row>
      <xdr:rowOff>152063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73340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63237</xdr:rowOff>
    </xdr:from>
    <xdr:to>
      <xdr:col>50</xdr:col>
      <xdr:colOff>165100</xdr:colOff>
      <xdr:row>33</xdr:row>
      <xdr:rowOff>164837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155964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1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123035</xdr:rowOff>
    </xdr:from>
    <xdr:to>
      <xdr:col>46</xdr:col>
      <xdr:colOff>38100</xdr:colOff>
      <xdr:row>37</xdr:row>
      <xdr:rowOff>53185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44312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142141</xdr:rowOff>
    </xdr:from>
    <xdr:to>
      <xdr:col>41</xdr:col>
      <xdr:colOff>101600</xdr:colOff>
      <xdr:row>37</xdr:row>
      <xdr:rowOff>72291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63418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141524</xdr:rowOff>
    </xdr:from>
    <xdr:to>
      <xdr:col>36</xdr:col>
      <xdr:colOff>165100</xdr:colOff>
      <xdr:row>37</xdr:row>
      <xdr:rowOff>71674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62801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87697</xdr:rowOff>
    </xdr:from>
    <xdr:to>
      <xdr:col>55</xdr:col>
      <xdr:colOff>0</xdr:colOff>
      <xdr:row>56</xdr:row>
      <xdr:rowOff>140211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88897"/>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87697</xdr:rowOff>
    </xdr:from>
    <xdr:to>
      <xdr:col>50</xdr:col>
      <xdr:colOff>114300</xdr:colOff>
      <xdr:row>57</xdr:row>
      <xdr:rowOff>167803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88897"/>
          <a:ext cx="889000" cy="25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141300</xdr:rowOff>
    </xdr:from>
    <xdr:to>
      <xdr:col>45</xdr:col>
      <xdr:colOff>177800</xdr:colOff>
      <xdr:row>57</xdr:row>
      <xdr:rowOff>167803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42500"/>
          <a:ext cx="889000" cy="19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141300</xdr:rowOff>
    </xdr:from>
    <xdr:to>
      <xdr:col>41</xdr:col>
      <xdr:colOff>50800</xdr:colOff>
      <xdr:row>58</xdr:row>
      <xdr:rowOff>74987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42500"/>
          <a:ext cx="889000" cy="2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89411</xdr:rowOff>
    </xdr:from>
    <xdr:to>
      <xdr:col>55</xdr:col>
      <xdr:colOff>50800</xdr:colOff>
      <xdr:row>57</xdr:row>
      <xdr:rowOff>19561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112288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36897</xdr:rowOff>
    </xdr:from>
    <xdr:to>
      <xdr:col>50</xdr:col>
      <xdr:colOff>165100</xdr:colOff>
      <xdr:row>56</xdr:row>
      <xdr:rowOff>138497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155024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117003</xdr:rowOff>
    </xdr:from>
    <xdr:to>
      <xdr:col>46</xdr:col>
      <xdr:colOff>38100</xdr:colOff>
      <xdr:row>58</xdr:row>
      <xdr:rowOff>47153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38280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90500</xdr:rowOff>
    </xdr:from>
    <xdr:to>
      <xdr:col>41</xdr:col>
      <xdr:colOff>101600</xdr:colOff>
      <xdr:row>57</xdr:row>
      <xdr:rowOff>20650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37177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6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24187</xdr:rowOff>
    </xdr:from>
    <xdr:to>
      <xdr:col>36</xdr:col>
      <xdr:colOff>165100</xdr:colOff>
      <xdr:row>58</xdr:row>
      <xdr:rowOff>125787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53367</xdr:rowOff>
    </xdr:from>
    <xdr:to>
      <xdr:col>55</xdr:col>
      <xdr:colOff>0</xdr:colOff>
      <xdr:row>78</xdr:row>
      <xdr:rowOff>56686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55017"/>
          <a:ext cx="838200" cy="17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56686</xdr:rowOff>
    </xdr:from>
    <xdr:to>
      <xdr:col>50</xdr:col>
      <xdr:colOff>114300</xdr:colOff>
      <xdr:row>78</xdr:row>
      <xdr:rowOff>59863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978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133308</xdr:rowOff>
    </xdr:from>
    <xdr:to>
      <xdr:col>45</xdr:col>
      <xdr:colOff>177800</xdr:colOff>
      <xdr:row>78</xdr:row>
      <xdr:rowOff>59863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63508"/>
          <a:ext cx="889000" cy="2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133308</xdr:rowOff>
    </xdr:from>
    <xdr:to>
      <xdr:col>41</xdr:col>
      <xdr:colOff>50800</xdr:colOff>
      <xdr:row>78</xdr:row>
      <xdr:rowOff>73411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63508"/>
          <a:ext cx="889000" cy="28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2567</xdr:rowOff>
    </xdr:from>
    <xdr:to>
      <xdr:col>55</xdr:col>
      <xdr:colOff>50800</xdr:colOff>
      <xdr:row>77</xdr:row>
      <xdr:rowOff>104167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25444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5886</xdr:rowOff>
    </xdr:from>
    <xdr:to>
      <xdr:col>50</xdr:col>
      <xdr:colOff>165100</xdr:colOff>
      <xdr:row>78</xdr:row>
      <xdr:rowOff>107486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98613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9063</xdr:rowOff>
    </xdr:from>
    <xdr:to>
      <xdr:col>46</xdr:col>
      <xdr:colOff>38100</xdr:colOff>
      <xdr:row>78</xdr:row>
      <xdr:rowOff>110663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101790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82508</xdr:rowOff>
    </xdr:from>
    <xdr:to>
      <xdr:col>41</xdr:col>
      <xdr:colOff>101600</xdr:colOff>
      <xdr:row>77</xdr:row>
      <xdr:rowOff>12658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29185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22611</xdr:rowOff>
    </xdr:from>
    <xdr:to>
      <xdr:col>36</xdr:col>
      <xdr:colOff>165100</xdr:colOff>
      <xdr:row>78</xdr:row>
      <xdr:rowOff>124211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115338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114486</xdr:rowOff>
    </xdr:from>
    <xdr:to>
      <xdr:col>55</xdr:col>
      <xdr:colOff>0</xdr:colOff>
      <xdr:row>96</xdr:row>
      <xdr:rowOff>169297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230786"/>
          <a:ext cx="838200" cy="39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114486</xdr:rowOff>
    </xdr:from>
    <xdr:to>
      <xdr:col>50</xdr:col>
      <xdr:colOff>114300</xdr:colOff>
      <xdr:row>97</xdr:row>
      <xdr:rowOff>128651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30786"/>
          <a:ext cx="889000" cy="5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128651</xdr:rowOff>
    </xdr:from>
    <xdr:to>
      <xdr:col>45</xdr:col>
      <xdr:colOff>177800</xdr:colOff>
      <xdr:row>98</xdr:row>
      <xdr:rowOff>40274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59301"/>
          <a:ext cx="889000" cy="8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40274</xdr:rowOff>
    </xdr:from>
    <xdr:to>
      <xdr:col>41</xdr:col>
      <xdr:colOff>50800</xdr:colOff>
      <xdr:row>98</xdr:row>
      <xdr:rowOff>60909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2374"/>
          <a:ext cx="8890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118497</xdr:rowOff>
    </xdr:from>
    <xdr:to>
      <xdr:col>55</xdr:col>
      <xdr:colOff>50800</xdr:colOff>
      <xdr:row>97</xdr:row>
      <xdr:rowOff>48647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96924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63686</xdr:rowOff>
    </xdr:from>
    <xdr:to>
      <xdr:col>50</xdr:col>
      <xdr:colOff>165100</xdr:colOff>
      <xdr:row>94</xdr:row>
      <xdr:rowOff>165286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10363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5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77851</xdr:rowOff>
    </xdr:from>
    <xdr:to>
      <xdr:col>46</xdr:col>
      <xdr:colOff>38100</xdr:colOff>
      <xdr:row>98</xdr:row>
      <xdr:rowOff>8001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170578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160924</xdr:rowOff>
    </xdr:from>
    <xdr:to>
      <xdr:col>41</xdr:col>
      <xdr:colOff>101600</xdr:colOff>
      <xdr:row>98</xdr:row>
      <xdr:rowOff>91074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10109</xdr:rowOff>
    </xdr:from>
    <xdr:to>
      <xdr:col>36</xdr:col>
      <xdr:colOff>165100</xdr:colOff>
      <xdr:row>98</xdr:row>
      <xdr:rowOff>111709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102836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140919</xdr:rowOff>
    </xdr:from>
    <xdr:to>
      <xdr:col>85</xdr:col>
      <xdr:colOff>127000</xdr:colOff>
      <xdr:row>38</xdr:row>
      <xdr:rowOff>169704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6019"/>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39306</xdr:rowOff>
    </xdr:from>
    <xdr:to>
      <xdr:col>81</xdr:col>
      <xdr:colOff>50800</xdr:colOff>
      <xdr:row>38</xdr:row>
      <xdr:rowOff>140919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4406"/>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157416</xdr:rowOff>
    </xdr:from>
    <xdr:to>
      <xdr:col>76</xdr:col>
      <xdr:colOff>114300</xdr:colOff>
      <xdr:row>38</xdr:row>
      <xdr:rowOff>39306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106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157416</xdr:rowOff>
    </xdr:from>
    <xdr:to>
      <xdr:col>71</xdr:col>
      <xdr:colOff>177800</xdr:colOff>
      <xdr:row>38</xdr:row>
      <xdr:rowOff>69958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1066"/>
          <a:ext cx="889000" cy="8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118904</xdr:rowOff>
    </xdr:from>
    <xdr:to>
      <xdr:col>85</xdr:col>
      <xdr:colOff>177800</xdr:colOff>
      <xdr:row>39</xdr:row>
      <xdr:rowOff>49054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33831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90119</xdr:rowOff>
    </xdr:from>
    <xdr:to>
      <xdr:col>81</xdr:col>
      <xdr:colOff>101600</xdr:colOff>
      <xdr:row>39</xdr:row>
      <xdr:rowOff>20269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11396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159956</xdr:rowOff>
    </xdr:from>
    <xdr:to>
      <xdr:col>76</xdr:col>
      <xdr:colOff>165100</xdr:colOff>
      <xdr:row>38</xdr:row>
      <xdr:rowOff>90106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7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106616</xdr:rowOff>
    </xdr:from>
    <xdr:to>
      <xdr:col>72</xdr:col>
      <xdr:colOff>38100</xdr:colOff>
      <xdr:row>38</xdr:row>
      <xdr:rowOff>36767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53293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19158</xdr:rowOff>
    </xdr:from>
    <xdr:to>
      <xdr:col>67</xdr:col>
      <xdr:colOff>101600</xdr:colOff>
      <xdr:row>38</xdr:row>
      <xdr:rowOff>120758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137285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0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19301</xdr:rowOff>
    </xdr:from>
    <xdr:to>
      <xdr:col>85</xdr:col>
      <xdr:colOff>127000</xdr:colOff>
      <xdr:row>75</xdr:row>
      <xdr:rowOff>52503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78051"/>
          <a:ext cx="8382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52503</xdr:rowOff>
    </xdr:from>
    <xdr:to>
      <xdr:col>81</xdr:col>
      <xdr:colOff>50800</xdr:colOff>
      <xdr:row>75</xdr:row>
      <xdr:rowOff>81389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11253"/>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81389</xdr:rowOff>
    </xdr:from>
    <xdr:to>
      <xdr:col>76</xdr:col>
      <xdr:colOff>114300</xdr:colOff>
      <xdr:row>75</xdr:row>
      <xdr:rowOff>113137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40139"/>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113137</xdr:rowOff>
    </xdr:from>
    <xdr:to>
      <xdr:col>71</xdr:col>
      <xdr:colOff>177800</xdr:colOff>
      <xdr:row>76</xdr:row>
      <xdr:rowOff>24952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71887"/>
          <a:ext cx="889000" cy="8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81297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139951</xdr:rowOff>
    </xdr:from>
    <xdr:to>
      <xdr:col>85</xdr:col>
      <xdr:colOff>177800</xdr:colOff>
      <xdr:row>75</xdr:row>
      <xdr:rowOff>70101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162828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1703</xdr:rowOff>
    </xdr:from>
    <xdr:to>
      <xdr:col>81</xdr:col>
      <xdr:colOff>101600</xdr:colOff>
      <xdr:row>75</xdr:row>
      <xdr:rowOff>103303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119830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30589</xdr:rowOff>
    </xdr:from>
    <xdr:to>
      <xdr:col>76</xdr:col>
      <xdr:colOff>165100</xdr:colOff>
      <xdr:row>75</xdr:row>
      <xdr:rowOff>132189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148716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62337</xdr:rowOff>
    </xdr:from>
    <xdr:to>
      <xdr:col>72</xdr:col>
      <xdr:colOff>38100</xdr:colOff>
      <xdr:row>75</xdr:row>
      <xdr:rowOff>163937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9014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145602</xdr:rowOff>
    </xdr:from>
    <xdr:to>
      <xdr:col>67</xdr:col>
      <xdr:colOff>101600</xdr:colOff>
      <xdr:row>76</xdr:row>
      <xdr:rowOff>75752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66879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148958</xdr:rowOff>
    </xdr:from>
    <xdr:to>
      <xdr:col>85</xdr:col>
      <xdr:colOff>127000</xdr:colOff>
      <xdr:row>99</xdr:row>
      <xdr:rowOff>13292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08158"/>
          <a:ext cx="838200" cy="3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164450</xdr:rowOff>
    </xdr:from>
    <xdr:to>
      <xdr:col>81</xdr:col>
      <xdr:colOff>50800</xdr:colOff>
      <xdr:row>99</xdr:row>
      <xdr:rowOff>13292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66550"/>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57632</xdr:rowOff>
    </xdr:from>
    <xdr:to>
      <xdr:col>76</xdr:col>
      <xdr:colOff>114300</xdr:colOff>
      <xdr:row>98</xdr:row>
      <xdr:rowOff>164450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59732"/>
          <a:ext cx="889000" cy="1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32045</xdr:rowOff>
    </xdr:from>
    <xdr:to>
      <xdr:col>71</xdr:col>
      <xdr:colOff>177800</xdr:colOff>
      <xdr:row>98</xdr:row>
      <xdr:rowOff>57632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34145"/>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98158</xdr:rowOff>
    </xdr:from>
    <xdr:to>
      <xdr:col>85</xdr:col>
      <xdr:colOff>177800</xdr:colOff>
      <xdr:row>97</xdr:row>
      <xdr:rowOff>28308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121035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133942</xdr:rowOff>
    </xdr:from>
    <xdr:to>
      <xdr:col>81</xdr:col>
      <xdr:colOff>101600</xdr:colOff>
      <xdr:row>99</xdr:row>
      <xdr:rowOff>64092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55219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113650</xdr:rowOff>
    </xdr:from>
    <xdr:to>
      <xdr:col>76</xdr:col>
      <xdr:colOff>165100</xdr:colOff>
      <xdr:row>99</xdr:row>
      <xdr:rowOff>43800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1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34927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0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6832</xdr:rowOff>
    </xdr:from>
    <xdr:to>
      <xdr:col>72</xdr:col>
      <xdr:colOff>38100</xdr:colOff>
      <xdr:row>98</xdr:row>
      <xdr:rowOff>108432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99559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152695</xdr:rowOff>
    </xdr:from>
    <xdr:to>
      <xdr:col>67</xdr:col>
      <xdr:colOff>101600</xdr:colOff>
      <xdr:row>98</xdr:row>
      <xdr:rowOff>82845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73972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15407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844707"/>
          <a:ext cx="1269" cy="94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133534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15407</xdr:rowOff>
    </xdr:from>
    <xdr:to>
      <xdr:col>116</xdr:col>
      <xdr:colOff>152400</xdr:colOff>
      <xdr:row>34</xdr:row>
      <xdr:rowOff>15407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84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89212</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432862"/>
          <a:ext cx="8382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7405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155978</xdr:rowOff>
    </xdr:from>
    <xdr:to>
      <xdr:col>116</xdr:col>
      <xdr:colOff>114300</xdr:colOff>
      <xdr:row>39</xdr:row>
      <xdr:rowOff>86128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89212</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32862"/>
          <a:ext cx="8890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149316</xdr:rowOff>
    </xdr:from>
    <xdr:to>
      <xdr:col>112</xdr:col>
      <xdr:colOff>38100</xdr:colOff>
      <xdr:row>39</xdr:row>
      <xdr:rowOff>79466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70593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7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72524</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59074"/>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13691</xdr:rowOff>
    </xdr:from>
    <xdr:to>
      <xdr:col>107</xdr:col>
      <xdr:colOff>101600</xdr:colOff>
      <xdr:row>39</xdr:row>
      <xdr:rowOff>115291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70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131818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25008</xdr:rowOff>
    </xdr:from>
    <xdr:to>
      <xdr:col>102</xdr:col>
      <xdr:colOff>114300</xdr:colOff>
      <xdr:row>39</xdr:row>
      <xdr:rowOff>72524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168508"/>
          <a:ext cx="889000" cy="159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9216</xdr:rowOff>
    </xdr:from>
    <xdr:to>
      <xdr:col>102</xdr:col>
      <xdr:colOff>165100</xdr:colOff>
      <xdr:row>39</xdr:row>
      <xdr:rowOff>110816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127343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163816</xdr:rowOff>
    </xdr:from>
    <xdr:to>
      <xdr:col>98</xdr:col>
      <xdr:colOff>38100</xdr:colOff>
      <xdr:row>39</xdr:row>
      <xdr:rowOff>93966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85093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7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38412</xdr:rowOff>
    </xdr:from>
    <xdr:to>
      <xdr:col>112</xdr:col>
      <xdr:colOff>38100</xdr:colOff>
      <xdr:row>37</xdr:row>
      <xdr:rowOff>140012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156539</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61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21724</xdr:rowOff>
    </xdr:from>
    <xdr:to>
      <xdr:col>102</xdr:col>
      <xdr:colOff>165100</xdr:colOff>
      <xdr:row>39</xdr:row>
      <xdr:rowOff>123324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114451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145658</xdr:rowOff>
    </xdr:from>
    <xdr:to>
      <xdr:col>98</xdr:col>
      <xdr:colOff>38100</xdr:colOff>
      <xdr:row>30</xdr:row>
      <xdr:rowOff>75808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1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92335</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48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95874</xdr:rowOff>
    </xdr:from>
    <xdr:to>
      <xdr:col>116</xdr:col>
      <xdr:colOff>63500</xdr:colOff>
      <xdr:row>59</xdr:row>
      <xdr:rowOff>96200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142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95188</xdr:rowOff>
    </xdr:from>
    <xdr:to>
      <xdr:col>111</xdr:col>
      <xdr:colOff>177800</xdr:colOff>
      <xdr:row>59</xdr:row>
      <xdr:rowOff>96200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0738"/>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95188</xdr:rowOff>
    </xdr:from>
    <xdr:to>
      <xdr:col>107</xdr:col>
      <xdr:colOff>50800</xdr:colOff>
      <xdr:row>59</xdr:row>
      <xdr:rowOff>95776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0738"/>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92086</xdr:rowOff>
    </xdr:from>
    <xdr:to>
      <xdr:col>102</xdr:col>
      <xdr:colOff>114300</xdr:colOff>
      <xdr:row>59</xdr:row>
      <xdr:rowOff>95776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0763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45074</xdr:rowOff>
    </xdr:from>
    <xdr:to>
      <xdr:col>116</xdr:col>
      <xdr:colOff>114300</xdr:colOff>
      <xdr:row>59</xdr:row>
      <xdr:rowOff>146674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131451</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75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45400</xdr:rowOff>
    </xdr:from>
    <xdr:to>
      <xdr:col>112</xdr:col>
      <xdr:colOff>38100</xdr:colOff>
      <xdr:row>59</xdr:row>
      <xdr:rowOff>147000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138127</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253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44388</xdr:rowOff>
    </xdr:from>
    <xdr:to>
      <xdr:col>107</xdr:col>
      <xdr:colOff>101600</xdr:colOff>
      <xdr:row>59</xdr:row>
      <xdr:rowOff>145988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137115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44976</xdr:rowOff>
    </xdr:from>
    <xdr:to>
      <xdr:col>102</xdr:col>
      <xdr:colOff>165100</xdr:colOff>
      <xdr:row>59</xdr:row>
      <xdr:rowOff>146576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137703</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53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41286</xdr:rowOff>
    </xdr:from>
    <xdr:to>
      <xdr:col>98</xdr:col>
      <xdr:colOff>38100</xdr:colOff>
      <xdr:row>59</xdr:row>
      <xdr:rowOff>142886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134013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4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30766</xdr:rowOff>
    </xdr:from>
    <xdr:to>
      <xdr:col>116</xdr:col>
      <xdr:colOff>63500</xdr:colOff>
      <xdr:row>75</xdr:row>
      <xdr:rowOff>68616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9516"/>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30766</xdr:rowOff>
    </xdr:from>
    <xdr:to>
      <xdr:col>111</xdr:col>
      <xdr:colOff>177800</xdr:colOff>
      <xdr:row>75</xdr:row>
      <xdr:rowOff>117591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89516"/>
          <a:ext cx="8890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117591</xdr:rowOff>
    </xdr:from>
    <xdr:to>
      <xdr:col>107</xdr:col>
      <xdr:colOff>50800</xdr:colOff>
      <xdr:row>75</xdr:row>
      <xdr:rowOff>145491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76341"/>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113117</xdr:rowOff>
    </xdr:from>
    <xdr:to>
      <xdr:col>102</xdr:col>
      <xdr:colOff>114300</xdr:colOff>
      <xdr:row>75</xdr:row>
      <xdr:rowOff>145491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71867"/>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17816</xdr:rowOff>
    </xdr:from>
    <xdr:to>
      <xdr:col>116</xdr:col>
      <xdr:colOff>114300</xdr:colOff>
      <xdr:row>75</xdr:row>
      <xdr:rowOff>119416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40693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151416</xdr:rowOff>
    </xdr:from>
    <xdr:to>
      <xdr:col>112</xdr:col>
      <xdr:colOff>38100</xdr:colOff>
      <xdr:row>75</xdr:row>
      <xdr:rowOff>81566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98093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66791</xdr:rowOff>
    </xdr:from>
    <xdr:to>
      <xdr:col>107</xdr:col>
      <xdr:colOff>101600</xdr:colOff>
      <xdr:row>75</xdr:row>
      <xdr:rowOff>168391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13468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94691</xdr:rowOff>
    </xdr:from>
    <xdr:to>
      <xdr:col>102</xdr:col>
      <xdr:colOff>165100</xdr:colOff>
      <xdr:row>76</xdr:row>
      <xdr:rowOff>24842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41368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62317</xdr:rowOff>
    </xdr:from>
    <xdr:to>
      <xdr:col>98</xdr:col>
      <xdr:colOff>38100</xdr:colOff>
      <xdr:row>75</xdr:row>
      <xdr:rowOff>163917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歳出決算総額は、住民１人当たり</a:t>
          </a:r>
          <a:r>
            <a:rPr kumimoji="1" lang="en-US" altLang="ja-JP" sz="1100">
              <a:solidFill>
                <a:schemeClr val="dk1"/>
              </a:solidFill>
              <a:effectLst/>
              <a:latin typeface="+mn-lt"/>
              <a:ea typeface="+mn-ea"/>
              <a:cs typeface="+mn-cs"/>
            </a:rPr>
            <a:t>711,257</a:t>
          </a:r>
          <a:r>
            <a:rPr kumimoji="1" lang="ja-JP" altLang="ja-JP" sz="1100">
              <a:solidFill>
                <a:schemeClr val="dk1"/>
              </a:solidFill>
              <a:effectLst/>
              <a:latin typeface="+mn-lt"/>
              <a:ea typeface="+mn-ea"/>
              <a:cs typeface="+mn-cs"/>
            </a:rPr>
            <a:t>円となっている。類似団体平均と比較</a:t>
          </a:r>
          <a:r>
            <a:rPr kumimoji="1" lang="ja-JP" altLang="en-US" sz="1100">
              <a:solidFill>
                <a:schemeClr val="dk1"/>
              </a:solidFill>
              <a:effectLst/>
              <a:latin typeface="+mn-lt"/>
              <a:ea typeface="+mn-ea"/>
              <a:cs typeface="+mn-cs"/>
            </a:rPr>
            <a:t>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a:t>
          </a:r>
          <a:r>
            <a:rPr kumimoji="1" lang="ja-JP" altLang="en-US" sz="1100">
              <a:solidFill>
                <a:schemeClr val="dk1"/>
              </a:solidFill>
              <a:effectLst/>
              <a:latin typeface="+mn-lt"/>
              <a:ea typeface="+mn-ea"/>
              <a:cs typeface="+mn-cs"/>
            </a:rPr>
            <a:t>現状である。中でも、</a:t>
          </a:r>
          <a:r>
            <a:rPr kumimoji="1" lang="ja-JP" altLang="ja-JP" sz="1100">
              <a:solidFill>
                <a:schemeClr val="dk1"/>
              </a:solidFill>
              <a:effectLst/>
              <a:latin typeface="+mn-lt"/>
              <a:ea typeface="+mn-ea"/>
              <a:cs typeface="+mn-cs"/>
            </a:rPr>
            <a:t>人件費が類似団体平均より高い水準となっているのは、本町の行政区域が広範囲であることやそれに伴う施設（出張所・保育所・学校等）が多いことが要因と考えられる。また、普通建設事業費については、</a:t>
          </a:r>
          <a:r>
            <a:rPr kumimoji="1" lang="ja-JP" altLang="en-US" sz="1100">
              <a:solidFill>
                <a:schemeClr val="dk1"/>
              </a:solidFill>
              <a:effectLst/>
              <a:latin typeface="+mn-lt"/>
              <a:ea typeface="+mn-ea"/>
              <a:cs typeface="+mn-cs"/>
            </a:rPr>
            <a:t>消防防災センター整備</a:t>
          </a:r>
          <a:r>
            <a:rPr kumimoji="1" lang="ja-JP" altLang="ja-JP" sz="1100">
              <a:solidFill>
                <a:schemeClr val="dk1"/>
              </a:solidFill>
              <a:effectLst/>
              <a:latin typeface="+mn-lt"/>
              <a:ea typeface="+mn-ea"/>
              <a:cs typeface="+mn-cs"/>
            </a:rPr>
            <a:t>事業により類似団体平均より高い水準となった要因として考えられる。</a:t>
          </a:r>
          <a:endParaRPr lang="ja-JP" altLang="ja-JP" sz="1400">
            <a:effectLst/>
          </a:endParaRPr>
        </a:p>
        <a:p>
          <a:r>
            <a:rPr kumimoji="1" lang="ja-JP" altLang="ja-JP" sz="1100">
              <a:solidFill>
                <a:schemeClr val="dk1"/>
              </a:solidFill>
              <a:effectLst/>
              <a:latin typeface="+mn-lt"/>
              <a:ea typeface="+mn-ea"/>
              <a:cs typeface="+mn-cs"/>
            </a:rPr>
            <a:t>　今後も、新クリーンセンター建設事業等の大規模事業の実施を予定しており普通建設事業、公債費については類似団体より高い水準となることが予想されるが、財政状況を注視しながら事業費の抑制、分散化に努める。また、その他の経費についても施設（出張所・保育所・学校等）の統廃合、施設管理業務や事務事業の民間委託、民間ノウハウの導入、事業効率化等を推進し、類似団体平均を考慮しつつ事業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14,386
14,248
183.31
10,464,473
10,232,153
192,652
5,582,936
12,087,703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34315</xdr:rowOff>
    </xdr:from>
    <xdr:to>
      <xdr:col>24</xdr:col>
      <xdr:colOff>63500</xdr:colOff>
      <xdr:row>37</xdr:row>
      <xdr:rowOff>70663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77965"/>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104724</xdr:rowOff>
    </xdr:from>
    <xdr:to>
      <xdr:col>19</xdr:col>
      <xdr:colOff>177800</xdr:colOff>
      <xdr:row>37</xdr:row>
      <xdr:rowOff>34315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692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104724</xdr:rowOff>
    </xdr:from>
    <xdr:to>
      <xdr:col>15</xdr:col>
      <xdr:colOff>50800</xdr:colOff>
      <xdr:row>36</xdr:row>
      <xdr:rowOff>139929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7692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135018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139929</xdr:rowOff>
    </xdr:from>
    <xdr:to>
      <xdr:col>10</xdr:col>
      <xdr:colOff>114300</xdr:colOff>
      <xdr:row>37</xdr:row>
      <xdr:rowOff>13741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212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19863</xdr:rowOff>
    </xdr:from>
    <xdr:to>
      <xdr:col>24</xdr:col>
      <xdr:colOff>114300</xdr:colOff>
      <xdr:row>37</xdr:row>
      <xdr:rowOff>121463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169740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154965</xdr:rowOff>
    </xdr:from>
    <xdr:to>
      <xdr:col>20</xdr:col>
      <xdr:colOff>38100</xdr:colOff>
      <xdr:row>37</xdr:row>
      <xdr:rowOff>85115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76242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53924</xdr:rowOff>
    </xdr:from>
    <xdr:to>
      <xdr:col>15</xdr:col>
      <xdr:colOff>101600</xdr:colOff>
      <xdr:row>36</xdr:row>
      <xdr:rowOff>155524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146651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89129</xdr:rowOff>
    </xdr:from>
    <xdr:to>
      <xdr:col>10</xdr:col>
      <xdr:colOff>165100</xdr:colOff>
      <xdr:row>37</xdr:row>
      <xdr:rowOff>19279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10406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134391</xdr:rowOff>
    </xdr:from>
    <xdr:to>
      <xdr:col>6</xdr:col>
      <xdr:colOff>38100</xdr:colOff>
      <xdr:row>37</xdr:row>
      <xdr:rowOff>64541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55668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102294</xdr:rowOff>
    </xdr:from>
    <xdr:to>
      <xdr:col>24</xdr:col>
      <xdr:colOff>63500</xdr:colOff>
      <xdr:row>56</xdr:row>
      <xdr:rowOff>113430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2044"/>
          <a:ext cx="838200" cy="18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102294</xdr:rowOff>
    </xdr:from>
    <xdr:to>
      <xdr:col>19</xdr:col>
      <xdr:colOff>177800</xdr:colOff>
      <xdr:row>57</xdr:row>
      <xdr:rowOff>122106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32044"/>
          <a:ext cx="8890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7420</xdr:rowOff>
    </xdr:from>
    <xdr:to>
      <xdr:col>15</xdr:col>
      <xdr:colOff>50800</xdr:colOff>
      <xdr:row>57</xdr:row>
      <xdr:rowOff>122106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80070"/>
          <a:ext cx="889000" cy="1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7420</xdr:rowOff>
    </xdr:from>
    <xdr:to>
      <xdr:col>10</xdr:col>
      <xdr:colOff>114300</xdr:colOff>
      <xdr:row>57</xdr:row>
      <xdr:rowOff>28810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0070"/>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62630</xdr:rowOff>
    </xdr:from>
    <xdr:to>
      <xdr:col>24</xdr:col>
      <xdr:colOff>114300</xdr:colOff>
      <xdr:row>56</xdr:row>
      <xdr:rowOff>164230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41057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51494</xdr:rowOff>
    </xdr:from>
    <xdr:to>
      <xdr:col>20</xdr:col>
      <xdr:colOff>38100</xdr:colOff>
      <xdr:row>55</xdr:row>
      <xdr:rowOff>153094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144221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71306</xdr:rowOff>
    </xdr:from>
    <xdr:to>
      <xdr:col>15</xdr:col>
      <xdr:colOff>101600</xdr:colOff>
      <xdr:row>58</xdr:row>
      <xdr:rowOff>1456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128070</xdr:rowOff>
    </xdr:from>
    <xdr:to>
      <xdr:col>10</xdr:col>
      <xdr:colOff>165100</xdr:colOff>
      <xdr:row>57</xdr:row>
      <xdr:rowOff>58220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49347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149460</xdr:rowOff>
    </xdr:from>
    <xdr:to>
      <xdr:col>6</xdr:col>
      <xdr:colOff>38100</xdr:colOff>
      <xdr:row>57</xdr:row>
      <xdr:rowOff>79610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96137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102641</xdr:rowOff>
    </xdr:from>
    <xdr:to>
      <xdr:col>24</xdr:col>
      <xdr:colOff>63500</xdr:colOff>
      <xdr:row>76</xdr:row>
      <xdr:rowOff>135807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1391"/>
          <a:ext cx="838200" cy="2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135807</xdr:rowOff>
    </xdr:from>
    <xdr:to>
      <xdr:col>19</xdr:col>
      <xdr:colOff>177800</xdr:colOff>
      <xdr:row>77</xdr:row>
      <xdr:rowOff>16988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6007"/>
          <a:ext cx="889000" cy="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16988</xdr:rowOff>
    </xdr:from>
    <xdr:to>
      <xdr:col>15</xdr:col>
      <xdr:colOff>50800</xdr:colOff>
      <xdr:row>77</xdr:row>
      <xdr:rowOff>28933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8638"/>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28933</xdr:rowOff>
    </xdr:from>
    <xdr:to>
      <xdr:col>10</xdr:col>
      <xdr:colOff>114300</xdr:colOff>
      <xdr:row>77</xdr:row>
      <xdr:rowOff>58089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0583"/>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51841</xdr:rowOff>
    </xdr:from>
    <xdr:to>
      <xdr:col>24</xdr:col>
      <xdr:colOff>114300</xdr:colOff>
      <xdr:row>75</xdr:row>
      <xdr:rowOff>153442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0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74718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85007</xdr:rowOff>
    </xdr:from>
    <xdr:to>
      <xdr:col>20</xdr:col>
      <xdr:colOff>38100</xdr:colOff>
      <xdr:row>77</xdr:row>
      <xdr:rowOff>15157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9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137638</xdr:rowOff>
    </xdr:from>
    <xdr:to>
      <xdr:col>15</xdr:col>
      <xdr:colOff>101600</xdr:colOff>
      <xdr:row>77</xdr:row>
      <xdr:rowOff>67788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84314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149583</xdr:rowOff>
    </xdr:from>
    <xdr:to>
      <xdr:col>10</xdr:col>
      <xdr:colOff>165100</xdr:colOff>
      <xdr:row>77</xdr:row>
      <xdr:rowOff>79733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96260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5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xdr:rowOff>
    </xdr:from>
    <xdr:to>
      <xdr:col>6</xdr:col>
      <xdr:colOff>38100</xdr:colOff>
      <xdr:row>77</xdr:row>
      <xdr:rowOff>108889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118201</xdr:rowOff>
    </xdr:from>
    <xdr:to>
      <xdr:col>24</xdr:col>
      <xdr:colOff>63500</xdr:colOff>
      <xdr:row>94</xdr:row>
      <xdr:rowOff>160155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234501"/>
          <a:ext cx="8382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118201</xdr:rowOff>
    </xdr:from>
    <xdr:to>
      <xdr:col>19</xdr:col>
      <xdr:colOff>177800</xdr:colOff>
      <xdr:row>95</xdr:row>
      <xdr:rowOff>149982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34501"/>
          <a:ext cx="889000" cy="20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149982</xdr:rowOff>
    </xdr:from>
    <xdr:to>
      <xdr:col>15</xdr:col>
      <xdr:colOff>50800</xdr:colOff>
      <xdr:row>96</xdr:row>
      <xdr:rowOff>13838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37732"/>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49888</xdr:rowOff>
    </xdr:from>
    <xdr:to>
      <xdr:col>10</xdr:col>
      <xdr:colOff>114300</xdr:colOff>
      <xdr:row>96</xdr:row>
      <xdr:rowOff>13838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166188"/>
          <a:ext cx="889000" cy="3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109355</xdr:rowOff>
    </xdr:from>
    <xdr:to>
      <xdr:col>24</xdr:col>
      <xdr:colOff>114300</xdr:colOff>
      <xdr:row>95</xdr:row>
      <xdr:rowOff>39505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132232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67401</xdr:rowOff>
    </xdr:from>
    <xdr:to>
      <xdr:col>20</xdr:col>
      <xdr:colOff>38100</xdr:colOff>
      <xdr:row>94</xdr:row>
      <xdr:rowOff>169001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1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14078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95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99182</xdr:rowOff>
    </xdr:from>
    <xdr:to>
      <xdr:col>15</xdr:col>
      <xdr:colOff>101600</xdr:colOff>
      <xdr:row>96</xdr:row>
      <xdr:rowOff>29332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45859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134488</xdr:rowOff>
    </xdr:from>
    <xdr:to>
      <xdr:col>10</xdr:col>
      <xdr:colOff>165100</xdr:colOff>
      <xdr:row>96</xdr:row>
      <xdr:rowOff>64638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81165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170538</xdr:rowOff>
    </xdr:from>
    <xdr:to>
      <xdr:col>6</xdr:col>
      <xdr:colOff>38100</xdr:colOff>
      <xdr:row>94</xdr:row>
      <xdr:rowOff>100688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117215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89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56428</xdr:rowOff>
    </xdr:from>
    <xdr:to>
      <xdr:col>55</xdr:col>
      <xdr:colOff>0</xdr:colOff>
      <xdr:row>58</xdr:row>
      <xdr:rowOff>57709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00528"/>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57709</xdr:rowOff>
    </xdr:from>
    <xdr:to>
      <xdr:col>50</xdr:col>
      <xdr:colOff>114300</xdr:colOff>
      <xdr:row>58</xdr:row>
      <xdr:rowOff>75440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01809"/>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132065</xdr:rowOff>
    </xdr:from>
    <xdr:to>
      <xdr:col>45</xdr:col>
      <xdr:colOff>177800</xdr:colOff>
      <xdr:row>58</xdr:row>
      <xdr:rowOff>75440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61815"/>
          <a:ext cx="889000" cy="45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132065</xdr:rowOff>
    </xdr:from>
    <xdr:to>
      <xdr:col>41</xdr:col>
      <xdr:colOff>50800</xdr:colOff>
      <xdr:row>58</xdr:row>
      <xdr:rowOff>22291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61815"/>
          <a:ext cx="889000" cy="40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5628</xdr:rowOff>
    </xdr:from>
    <xdr:to>
      <xdr:col>55</xdr:col>
      <xdr:colOff>50800</xdr:colOff>
      <xdr:row>58</xdr:row>
      <xdr:rowOff>107228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155505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6909</xdr:rowOff>
    </xdr:from>
    <xdr:to>
      <xdr:col>50</xdr:col>
      <xdr:colOff>165100</xdr:colOff>
      <xdr:row>58</xdr:row>
      <xdr:rowOff>108509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99636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24640</xdr:rowOff>
    </xdr:from>
    <xdr:to>
      <xdr:col>46</xdr:col>
      <xdr:colOff>38100</xdr:colOff>
      <xdr:row>58</xdr:row>
      <xdr:rowOff>126240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117367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81265</xdr:rowOff>
    </xdr:from>
    <xdr:to>
      <xdr:col>41</xdr:col>
      <xdr:colOff>101600</xdr:colOff>
      <xdr:row>56</xdr:row>
      <xdr:rowOff>11415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27942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142941</xdr:rowOff>
    </xdr:from>
    <xdr:to>
      <xdr:col>36</xdr:col>
      <xdr:colOff>165100</xdr:colOff>
      <xdr:row>58</xdr:row>
      <xdr:rowOff>73091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89618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102339</xdr:rowOff>
    </xdr:from>
    <xdr:to>
      <xdr:col>55</xdr:col>
      <xdr:colOff>0</xdr:colOff>
      <xdr:row>77</xdr:row>
      <xdr:rowOff>165325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03989"/>
          <a:ext cx="838200" cy="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102339</xdr:rowOff>
    </xdr:from>
    <xdr:to>
      <xdr:col>50</xdr:col>
      <xdr:colOff>114300</xdr:colOff>
      <xdr:row>78</xdr:row>
      <xdr:rowOff>80775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03989"/>
          <a:ext cx="889000" cy="1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80775</xdr:rowOff>
    </xdr:from>
    <xdr:to>
      <xdr:col>45</xdr:col>
      <xdr:colOff>177800</xdr:colOff>
      <xdr:row>78</xdr:row>
      <xdr:rowOff>86077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387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86077</xdr:rowOff>
    </xdr:from>
    <xdr:to>
      <xdr:col>41</xdr:col>
      <xdr:colOff>50800</xdr:colOff>
      <xdr:row>78</xdr:row>
      <xdr:rowOff>116035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9177"/>
          <a:ext cx="8890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114525</xdr:rowOff>
    </xdr:from>
    <xdr:to>
      <xdr:col>55</xdr:col>
      <xdr:colOff>50800</xdr:colOff>
      <xdr:row>78</xdr:row>
      <xdr:rowOff>44675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92952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51539</xdr:rowOff>
    </xdr:from>
    <xdr:to>
      <xdr:col>50</xdr:col>
      <xdr:colOff>165100</xdr:colOff>
      <xdr:row>77</xdr:row>
      <xdr:rowOff>153139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169666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29975</xdr:rowOff>
    </xdr:from>
    <xdr:to>
      <xdr:col>46</xdr:col>
      <xdr:colOff>38100</xdr:colOff>
      <xdr:row>78</xdr:row>
      <xdr:rowOff>131575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148102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35277</xdr:rowOff>
    </xdr:from>
    <xdr:to>
      <xdr:col>41</xdr:col>
      <xdr:colOff>101600</xdr:colOff>
      <xdr:row>78</xdr:row>
      <xdr:rowOff>136877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153404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65235</xdr:rowOff>
    </xdr:from>
    <xdr:to>
      <xdr:col>36</xdr:col>
      <xdr:colOff>165100</xdr:colOff>
      <xdr:row>78</xdr:row>
      <xdr:rowOff>166835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159513</xdr:rowOff>
    </xdr:from>
    <xdr:to>
      <xdr:col>55</xdr:col>
      <xdr:colOff>0</xdr:colOff>
      <xdr:row>97</xdr:row>
      <xdr:rowOff>167154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90163"/>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158345</xdr:rowOff>
    </xdr:from>
    <xdr:to>
      <xdr:col>50</xdr:col>
      <xdr:colOff>114300</xdr:colOff>
      <xdr:row>97</xdr:row>
      <xdr:rowOff>167154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88995"/>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123355</xdr:rowOff>
    </xdr:from>
    <xdr:to>
      <xdr:col>45</xdr:col>
      <xdr:colOff>177800</xdr:colOff>
      <xdr:row>97</xdr:row>
      <xdr:rowOff>158345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54005"/>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123355</xdr:rowOff>
    </xdr:from>
    <xdr:to>
      <xdr:col>41</xdr:col>
      <xdr:colOff>50800</xdr:colOff>
      <xdr:row>97</xdr:row>
      <xdr:rowOff>159863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54005"/>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108713</xdr:rowOff>
    </xdr:from>
    <xdr:to>
      <xdr:col>55</xdr:col>
      <xdr:colOff>50800</xdr:colOff>
      <xdr:row>98</xdr:row>
      <xdr:rowOff>38863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23640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116354</xdr:rowOff>
    </xdr:from>
    <xdr:to>
      <xdr:col>50</xdr:col>
      <xdr:colOff>165100</xdr:colOff>
      <xdr:row>98</xdr:row>
      <xdr:rowOff>46504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37631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107545</xdr:rowOff>
    </xdr:from>
    <xdr:to>
      <xdr:col>46</xdr:col>
      <xdr:colOff>38100</xdr:colOff>
      <xdr:row>98</xdr:row>
      <xdr:rowOff>37695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28822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72555</xdr:rowOff>
    </xdr:from>
    <xdr:to>
      <xdr:col>41</xdr:col>
      <xdr:colOff>101600</xdr:colOff>
      <xdr:row>98</xdr:row>
      <xdr:rowOff>2705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165282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109063</xdr:rowOff>
    </xdr:from>
    <xdr:to>
      <xdr:col>36</xdr:col>
      <xdr:colOff>165100</xdr:colOff>
      <xdr:row>98</xdr:row>
      <xdr:rowOff>39213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30340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33330</xdr:rowOff>
    </xdr:from>
    <xdr:to>
      <xdr:col>85</xdr:col>
      <xdr:colOff>126364</xdr:colOff>
      <xdr:row>38</xdr:row>
      <xdr:rowOff>116640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19730"/>
          <a:ext cx="1269" cy="111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120467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116640</xdr:rowOff>
    </xdr:from>
    <xdr:to>
      <xdr:col>86</xdr:col>
      <xdr:colOff>25400</xdr:colOff>
      <xdr:row>38</xdr:row>
      <xdr:rowOff>116640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3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151457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33330</xdr:rowOff>
    </xdr:from>
    <xdr:to>
      <xdr:col>86</xdr:col>
      <xdr:colOff>25400</xdr:colOff>
      <xdr:row>32</xdr:row>
      <xdr:rowOff>33330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1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148501</xdr:rowOff>
    </xdr:from>
    <xdr:to>
      <xdr:col>85</xdr:col>
      <xdr:colOff>127000</xdr:colOff>
      <xdr:row>32</xdr:row>
      <xdr:rowOff>102967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292001"/>
          <a:ext cx="838200" cy="29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21606</xdr:rowOff>
    </xdr:from>
    <xdr:to>
      <xdr:col>85</xdr:col>
      <xdr:colOff>177800</xdr:colOff>
      <xdr:row>37</xdr:row>
      <xdr:rowOff>123206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148501</xdr:rowOff>
    </xdr:from>
    <xdr:to>
      <xdr:col>81</xdr:col>
      <xdr:colOff>50800</xdr:colOff>
      <xdr:row>36</xdr:row>
      <xdr:rowOff>9470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292001"/>
          <a:ext cx="889000" cy="88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143035</xdr:rowOff>
    </xdr:from>
    <xdr:to>
      <xdr:col>81</xdr:col>
      <xdr:colOff>101600</xdr:colOff>
      <xdr:row>37</xdr:row>
      <xdr:rowOff>73185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64312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9470</xdr:rowOff>
    </xdr:from>
    <xdr:to>
      <xdr:col>76</xdr:col>
      <xdr:colOff>114300</xdr:colOff>
      <xdr:row>37</xdr:row>
      <xdr:rowOff>24400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81670"/>
          <a:ext cx="889000" cy="18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74698</xdr:rowOff>
    </xdr:from>
    <xdr:to>
      <xdr:col>76</xdr:col>
      <xdr:colOff>165100</xdr:colOff>
      <xdr:row>38</xdr:row>
      <xdr:rowOff>4848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24400</xdr:rowOff>
    </xdr:from>
    <xdr:to>
      <xdr:col>71</xdr:col>
      <xdr:colOff>177800</xdr:colOff>
      <xdr:row>37</xdr:row>
      <xdr:rowOff>122312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68050"/>
          <a:ext cx="889000" cy="9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79199</xdr:rowOff>
    </xdr:from>
    <xdr:to>
      <xdr:col>72</xdr:col>
      <xdr:colOff>38100</xdr:colOff>
      <xdr:row>38</xdr:row>
      <xdr:rowOff>9348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2284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93044</xdr:rowOff>
    </xdr:from>
    <xdr:to>
      <xdr:col>67</xdr:col>
      <xdr:colOff>101600</xdr:colOff>
      <xdr:row>38</xdr:row>
      <xdr:rowOff>23194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14320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52167</xdr:rowOff>
    </xdr:from>
    <xdr:to>
      <xdr:col>85</xdr:col>
      <xdr:colOff>177800</xdr:colOff>
      <xdr:row>32</xdr:row>
      <xdr:rowOff>153767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138544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4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97701</xdr:rowOff>
    </xdr:from>
    <xdr:to>
      <xdr:col>81</xdr:col>
      <xdr:colOff>101600</xdr:colOff>
      <xdr:row>31</xdr:row>
      <xdr:rowOff>27851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2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44378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0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130120</xdr:rowOff>
    </xdr:from>
    <xdr:to>
      <xdr:col>76</xdr:col>
      <xdr:colOff>165100</xdr:colOff>
      <xdr:row>36</xdr:row>
      <xdr:rowOff>60270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76797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0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145050</xdr:rowOff>
    </xdr:from>
    <xdr:to>
      <xdr:col>72</xdr:col>
      <xdr:colOff>38100</xdr:colOff>
      <xdr:row>37</xdr:row>
      <xdr:rowOff>75200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91727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9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71512</xdr:rowOff>
    </xdr:from>
    <xdr:to>
      <xdr:col>67</xdr:col>
      <xdr:colOff>101600</xdr:colOff>
      <xdr:row>38</xdr:row>
      <xdr:rowOff>1662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18189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65044</xdr:rowOff>
    </xdr:from>
    <xdr:to>
      <xdr:col>85</xdr:col>
      <xdr:colOff>127000</xdr:colOff>
      <xdr:row>57</xdr:row>
      <xdr:rowOff>90583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37694"/>
          <a:ext cx="8382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90583</xdr:rowOff>
    </xdr:from>
    <xdr:to>
      <xdr:col>81</xdr:col>
      <xdr:colOff>50800</xdr:colOff>
      <xdr:row>57</xdr:row>
      <xdr:rowOff>147737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63233"/>
          <a:ext cx="889000" cy="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147737</xdr:rowOff>
    </xdr:from>
    <xdr:to>
      <xdr:col>76</xdr:col>
      <xdr:colOff>114300</xdr:colOff>
      <xdr:row>58</xdr:row>
      <xdr:rowOff>10989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0387"/>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10989</xdr:rowOff>
    </xdr:from>
    <xdr:to>
      <xdr:col>71</xdr:col>
      <xdr:colOff>177800</xdr:colOff>
      <xdr:row>58</xdr:row>
      <xdr:rowOff>14272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55089"/>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14244</xdr:rowOff>
    </xdr:from>
    <xdr:to>
      <xdr:col>85</xdr:col>
      <xdr:colOff>177800</xdr:colOff>
      <xdr:row>57</xdr:row>
      <xdr:rowOff>115844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100621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39783</xdr:rowOff>
    </xdr:from>
    <xdr:to>
      <xdr:col>81</xdr:col>
      <xdr:colOff>101600</xdr:colOff>
      <xdr:row>57</xdr:row>
      <xdr:rowOff>141383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132510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96937</xdr:rowOff>
    </xdr:from>
    <xdr:to>
      <xdr:col>76</xdr:col>
      <xdr:colOff>165100</xdr:colOff>
      <xdr:row>58</xdr:row>
      <xdr:rowOff>27087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18214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131639</xdr:rowOff>
    </xdr:from>
    <xdr:to>
      <xdr:col>72</xdr:col>
      <xdr:colOff>38100</xdr:colOff>
      <xdr:row>58</xdr:row>
      <xdr:rowOff>61789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52916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134922</xdr:rowOff>
    </xdr:from>
    <xdr:to>
      <xdr:col>67</xdr:col>
      <xdr:colOff>101600</xdr:colOff>
      <xdr:row>58</xdr:row>
      <xdr:rowOff>65072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56199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140919</xdr:rowOff>
    </xdr:from>
    <xdr:to>
      <xdr:col>85</xdr:col>
      <xdr:colOff>127000</xdr:colOff>
      <xdr:row>78</xdr:row>
      <xdr:rowOff>169704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4019"/>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39306</xdr:rowOff>
    </xdr:from>
    <xdr:to>
      <xdr:col>81</xdr:col>
      <xdr:colOff>50800</xdr:colOff>
      <xdr:row>78</xdr:row>
      <xdr:rowOff>140919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12406"/>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157417</xdr:rowOff>
    </xdr:from>
    <xdr:to>
      <xdr:col>76</xdr:col>
      <xdr:colOff>114300</xdr:colOff>
      <xdr:row>78</xdr:row>
      <xdr:rowOff>39306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5906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157417</xdr:rowOff>
    </xdr:from>
    <xdr:to>
      <xdr:col>71</xdr:col>
      <xdr:colOff>177800</xdr:colOff>
      <xdr:row>78</xdr:row>
      <xdr:rowOff>69959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59067"/>
          <a:ext cx="889000" cy="8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118904</xdr:rowOff>
    </xdr:from>
    <xdr:to>
      <xdr:col>85</xdr:col>
      <xdr:colOff>177800</xdr:colOff>
      <xdr:row>79</xdr:row>
      <xdr:rowOff>49054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33831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90119</xdr:rowOff>
    </xdr:from>
    <xdr:to>
      <xdr:col>81</xdr:col>
      <xdr:colOff>101600</xdr:colOff>
      <xdr:row>79</xdr:row>
      <xdr:rowOff>20269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11396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159956</xdr:rowOff>
    </xdr:from>
    <xdr:to>
      <xdr:col>76</xdr:col>
      <xdr:colOff>165100</xdr:colOff>
      <xdr:row>78</xdr:row>
      <xdr:rowOff>90106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106633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3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106617</xdr:rowOff>
    </xdr:from>
    <xdr:to>
      <xdr:col>72</xdr:col>
      <xdr:colOff>38100</xdr:colOff>
      <xdr:row>78</xdr:row>
      <xdr:rowOff>36767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53294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0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19159</xdr:rowOff>
    </xdr:from>
    <xdr:to>
      <xdr:col>67</xdr:col>
      <xdr:colOff>101600</xdr:colOff>
      <xdr:row>78</xdr:row>
      <xdr:rowOff>120759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137286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16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19301</xdr:rowOff>
    </xdr:from>
    <xdr:to>
      <xdr:col>85</xdr:col>
      <xdr:colOff>127000</xdr:colOff>
      <xdr:row>95</xdr:row>
      <xdr:rowOff>52502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07051"/>
          <a:ext cx="8382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52502</xdr:rowOff>
    </xdr:from>
    <xdr:to>
      <xdr:col>81</xdr:col>
      <xdr:colOff>50800</xdr:colOff>
      <xdr:row>95</xdr:row>
      <xdr:rowOff>81389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40252"/>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81389</xdr:rowOff>
    </xdr:from>
    <xdr:to>
      <xdr:col>76</xdr:col>
      <xdr:colOff>114300</xdr:colOff>
      <xdr:row>95</xdr:row>
      <xdr:rowOff>113137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69139"/>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113137</xdr:rowOff>
    </xdr:from>
    <xdr:to>
      <xdr:col>71</xdr:col>
      <xdr:colOff>177800</xdr:colOff>
      <xdr:row>96</xdr:row>
      <xdr:rowOff>24952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00887"/>
          <a:ext cx="889000" cy="8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81297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139951</xdr:rowOff>
    </xdr:from>
    <xdr:to>
      <xdr:col>85</xdr:col>
      <xdr:colOff>177800</xdr:colOff>
      <xdr:row>95</xdr:row>
      <xdr:rowOff>70101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162828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0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1702</xdr:rowOff>
    </xdr:from>
    <xdr:to>
      <xdr:col>81</xdr:col>
      <xdr:colOff>101600</xdr:colOff>
      <xdr:row>95</xdr:row>
      <xdr:rowOff>103302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119829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30589</xdr:rowOff>
    </xdr:from>
    <xdr:to>
      <xdr:col>76</xdr:col>
      <xdr:colOff>165100</xdr:colOff>
      <xdr:row>95</xdr:row>
      <xdr:rowOff>132189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148716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62337</xdr:rowOff>
    </xdr:from>
    <xdr:to>
      <xdr:col>72</xdr:col>
      <xdr:colOff>38100</xdr:colOff>
      <xdr:row>95</xdr:row>
      <xdr:rowOff>163937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145602</xdr:rowOff>
    </xdr:from>
    <xdr:to>
      <xdr:col>67</xdr:col>
      <xdr:colOff>101600</xdr:colOff>
      <xdr:row>96</xdr:row>
      <xdr:rowOff>75752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66879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711,257</a:t>
          </a:r>
          <a:r>
            <a:rPr kumimoji="1" lang="ja-JP" altLang="ja-JP" sz="1100">
              <a:solidFill>
                <a:schemeClr val="dk1"/>
              </a:solidFill>
              <a:effectLst/>
              <a:latin typeface="+mn-lt"/>
              <a:ea typeface="+mn-ea"/>
              <a:cs typeface="+mn-cs"/>
            </a:rPr>
            <a:t>円となっている。類似団体平均と比較して、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人当たりのコストが高い主なものとしては消防費・衛生費が挙げられる。最も類似団体平均と差が大きいのが消防費で、消防・防災センター整備事業が主な要因である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年度と比較して大きく増加しているものとしては、</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となっており、総務費については</a:t>
          </a:r>
          <a:r>
            <a:rPr kumimoji="1" lang="ja-JP" altLang="en-US" sz="1100">
              <a:solidFill>
                <a:schemeClr val="dk1"/>
              </a:solidFill>
              <a:effectLst/>
              <a:latin typeface="+mn-lt"/>
              <a:ea typeface="+mn-ea"/>
              <a:cs typeface="+mn-cs"/>
            </a:rPr>
            <a:t>住民税非課税世帯等に対する給付金事業等の実施</a:t>
          </a:r>
          <a:r>
            <a:rPr kumimoji="1" lang="ja-JP" altLang="ja-JP" sz="1100">
              <a:solidFill>
                <a:schemeClr val="dk1"/>
              </a:solidFill>
              <a:effectLst/>
              <a:latin typeface="+mn-lt"/>
              <a:ea typeface="+mn-ea"/>
              <a:cs typeface="+mn-cs"/>
            </a:rPr>
            <a:t>により全団体で増加している。</a:t>
          </a:r>
          <a:endParaRPr lang="ja-JP" altLang="ja-JP">
            <a:effectLst/>
          </a:endParaRPr>
        </a:p>
        <a:p>
          <a:r>
            <a:rPr kumimoji="1" lang="ja-JP" altLang="ja-JP" sz="1100">
              <a:solidFill>
                <a:schemeClr val="dk1"/>
              </a:solidFill>
              <a:effectLst/>
              <a:latin typeface="+mn-lt"/>
              <a:ea typeface="+mn-ea"/>
              <a:cs typeface="+mn-cs"/>
            </a:rPr>
            <a:t>　今後は、引き続</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新クリーンセンター建設事業等の実施に伴う衛生費の増加、緊急防災・減災事業債及び過疎対策事業債に係る元金償還の増加に伴う公債費の増加が見込まれる。大規模事業の実施にあたっては、財政状況を注視しながら事業費の抑制、分散化に努める。また、施設（出張所・保育所・学校等）の統廃合、施設管理業務や事務事業の民間委託、民間ノウハウの導入、事務効率化等を推進し、類似団体平均を考慮しつつ事業費の削減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人口減少や地価下落による町税の自然減など自主財源の確保は依然として厳しい状況が続いて</a:t>
          </a:r>
          <a:r>
            <a:rPr kumimoji="1" lang="ja-JP" altLang="en-US" sz="1050">
              <a:solidFill>
                <a:schemeClr val="dk1"/>
              </a:solidFill>
              <a:effectLst/>
              <a:latin typeface="+mn-lt"/>
              <a:ea typeface="+mn-ea"/>
              <a:cs typeface="+mn-cs"/>
            </a:rPr>
            <a:t>いるが、</a:t>
          </a:r>
          <a:r>
            <a:rPr kumimoji="1" lang="ja-JP" altLang="ja-JP" sz="1050">
              <a:solidFill>
                <a:schemeClr val="dk1"/>
              </a:solidFill>
              <a:effectLst/>
              <a:latin typeface="+mn-lt"/>
              <a:ea typeface="+mn-ea"/>
              <a:cs typeface="+mn-cs"/>
            </a:rPr>
            <a:t>令和２年度については</a:t>
          </a:r>
          <a:r>
            <a:rPr kumimoji="1" lang="ja-JP" altLang="en-US" sz="1050">
              <a:solidFill>
                <a:schemeClr val="dk1"/>
              </a:solidFill>
              <a:effectLst/>
              <a:latin typeface="+mn-lt"/>
              <a:ea typeface="+mn-ea"/>
              <a:cs typeface="+mn-cs"/>
            </a:rPr>
            <a:t>、普通交付税の大幅増により</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をはじめとする基金残高が増加した。</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年度は実質収支額が令和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年度より</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年度の実質収支比率は</a:t>
          </a:r>
          <a:r>
            <a:rPr kumimoji="1" lang="en-US" altLang="ja-JP" sz="1050">
              <a:solidFill>
                <a:schemeClr val="dk1"/>
              </a:solidFill>
              <a:effectLst/>
              <a:latin typeface="+mn-lt"/>
              <a:ea typeface="+mn-ea"/>
              <a:cs typeface="+mn-cs"/>
            </a:rPr>
            <a:t>3.45%</a:t>
          </a:r>
          <a:r>
            <a:rPr kumimoji="1" lang="ja-JP" altLang="ja-JP" sz="1050">
              <a:solidFill>
                <a:schemeClr val="dk1"/>
              </a:solidFill>
              <a:effectLst/>
              <a:latin typeface="+mn-lt"/>
              <a:ea typeface="+mn-ea"/>
              <a:cs typeface="+mn-cs"/>
            </a:rPr>
            <a:t>となった。また</a:t>
          </a:r>
          <a:r>
            <a:rPr kumimoji="0"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実質単年度収支についても令和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年度より</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しており</a:t>
          </a:r>
          <a:r>
            <a:rPr kumimoji="1" lang="en-US" altLang="ja-JP" sz="1050">
              <a:solidFill>
                <a:schemeClr val="dk1"/>
              </a:solidFill>
              <a:effectLst/>
              <a:latin typeface="+mn-lt"/>
              <a:ea typeface="+mn-ea"/>
              <a:cs typeface="+mn-cs"/>
            </a:rPr>
            <a:t>6.6%</a:t>
          </a:r>
          <a:r>
            <a:rPr kumimoji="1" lang="ja-JP" altLang="en-US" sz="1050">
              <a:solidFill>
                <a:schemeClr val="dk1"/>
              </a:solidFill>
              <a:effectLst/>
              <a:latin typeface="+mn-lt"/>
              <a:ea typeface="+mn-ea"/>
              <a:cs typeface="+mn-cs"/>
            </a:rPr>
            <a:t>の増</a:t>
          </a:r>
          <a:r>
            <a:rPr kumimoji="1" lang="ja-JP" altLang="ja-JP" sz="1050">
              <a:solidFill>
                <a:schemeClr val="dk1"/>
              </a:solidFill>
              <a:effectLst/>
              <a:latin typeface="+mn-lt"/>
              <a:ea typeface="+mn-ea"/>
              <a:cs typeface="+mn-cs"/>
            </a:rPr>
            <a:t>となっている。これらの主な要因</a:t>
          </a:r>
          <a:r>
            <a:rPr kumimoji="1" lang="ja-JP" altLang="en-US" sz="1050">
              <a:solidFill>
                <a:schemeClr val="dk1"/>
              </a:solidFill>
              <a:effectLst/>
              <a:latin typeface="+mn-lt"/>
              <a:ea typeface="+mn-ea"/>
              <a:cs typeface="+mn-cs"/>
            </a:rPr>
            <a:t>についても</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普通交付税</a:t>
          </a:r>
          <a:r>
            <a:rPr kumimoji="1" lang="ja-JP" altLang="ja-JP" sz="1050">
              <a:solidFill>
                <a:schemeClr val="dk1"/>
              </a:solidFill>
              <a:effectLst/>
              <a:latin typeface="+mn-lt"/>
              <a:ea typeface="+mn-ea"/>
              <a:cs typeface="+mn-cs"/>
            </a:rPr>
            <a:t>の増加が考えられる。今後も大規模事業が予定されているため、歳入の維持や経常経費の削減等により財政状況を健全に保ち、公債費の増加を見据えて少しでも多くの基金を積立てる必要がある。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連結実質赤字比率については、各会計で黒字となっており、町全体としても健全な財政状況を維持できている。</a:t>
          </a:r>
          <a:endParaRPr lang="ja-JP" altLang="ja-JP" sz="1400">
            <a:effectLst/>
          </a:endParaRPr>
        </a:p>
        <a:p>
          <a:r>
            <a:rPr kumimoji="1" lang="ja-JP" altLang="ja-JP" sz="1100">
              <a:solidFill>
                <a:schemeClr val="dk1"/>
              </a:solidFill>
              <a:effectLst/>
              <a:latin typeface="+mn-lt"/>
              <a:ea typeface="+mn-ea"/>
              <a:cs typeface="+mn-cs"/>
            </a:rPr>
            <a:t>　しかし、水道・病院事業会計では施設の老朽化や人口減少等による経営悪化が予想され、介護保険事業費特別会計、後期高齢者医療事業費特別会計では高齢化等により給付費が更に増大することが予想され、下水道事業費特別会計では施設の老朽化による大規模修繕が必要になってくる。</a:t>
          </a:r>
          <a:endParaRPr lang="ja-JP" altLang="ja-JP" sz="1400">
            <a:effectLst/>
          </a:endParaRPr>
        </a:p>
        <a:p>
          <a:r>
            <a:rPr kumimoji="1" lang="ja-JP" altLang="ja-JP" sz="1100">
              <a:solidFill>
                <a:schemeClr val="dk1"/>
              </a:solidFill>
              <a:effectLst/>
              <a:latin typeface="+mn-lt"/>
              <a:ea typeface="+mn-ea"/>
              <a:cs typeface="+mn-cs"/>
            </a:rPr>
            <a:t>　今後も経営戦略や公立病院改革プランに基づき経営の効率化を図り、各特別会計・公営企業会計それぞれが健全な財政運営を行うことで、町全体の財政状況の健全化に努めていく。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212_&#37027;&#26234;&#21213;&#2800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50.6</v>
          </cell>
          <cell r="BX51">
            <v>42.1</v>
          </cell>
          <cell r="CF51">
            <v>37.5</v>
          </cell>
          <cell r="CN51">
            <v>26.9</v>
          </cell>
          <cell r="CV51">
            <v>26.7</v>
          </cell>
        </row>
        <row r="53">
          <cell r="BP53">
            <v>65.400000000000006</v>
          </cell>
          <cell r="BX53">
            <v>64.8</v>
          </cell>
          <cell r="CF53">
            <v>65.8</v>
          </cell>
          <cell r="CN53">
            <v>66.5</v>
          </cell>
          <cell r="CV53">
            <v>65.900000000000006</v>
          </cell>
        </row>
        <row r="55">
          <cell r="AN55" t="str">
            <v>類似団体内平均値</v>
          </cell>
          <cell r="BP55">
            <v>28.5</v>
          </cell>
          <cell r="BX55">
            <v>20.5</v>
          </cell>
          <cell r="CF55">
            <v>21.4</v>
          </cell>
          <cell r="CN55">
            <v>13.7</v>
          </cell>
          <cell r="CV55">
            <v>6.9</v>
          </cell>
        </row>
        <row r="57">
          <cell r="BP57">
            <v>59.7</v>
          </cell>
          <cell r="BX57">
            <v>60.3</v>
          </cell>
          <cell r="CF57">
            <v>60.5</v>
          </cell>
          <cell r="CN57">
            <v>62</v>
          </cell>
          <cell r="CV57">
            <v>62.9</v>
          </cell>
        </row>
        <row r="72">
          <cell r="BP72" t="str">
            <v>H29</v>
          </cell>
          <cell r="BX72" t="str">
            <v>H30</v>
          </cell>
          <cell r="CF72" t="str">
            <v>R01</v>
          </cell>
          <cell r="CN72" t="str">
            <v>R02</v>
          </cell>
          <cell r="CV72" t="str">
            <v>R03</v>
          </cell>
        </row>
        <row r="73">
          <cell r="AN73" t="str">
            <v>当該団体値</v>
          </cell>
          <cell r="BP73">
            <v>50.6</v>
          </cell>
          <cell r="BX73">
            <v>42.1</v>
          </cell>
          <cell r="CF73">
            <v>37.5</v>
          </cell>
          <cell r="CN73">
            <v>26.9</v>
          </cell>
          <cell r="CV73">
            <v>26.7</v>
          </cell>
        </row>
        <row r="75">
          <cell r="BP75">
            <v>5.5</v>
          </cell>
          <cell r="BX75">
            <v>6.4</v>
          </cell>
          <cell r="CF75">
            <v>6.7</v>
          </cell>
          <cell r="CN75">
            <v>7.6</v>
          </cell>
          <cell r="CV75">
            <v>7.8</v>
          </cell>
        </row>
        <row r="77">
          <cell r="AN77" t="str">
            <v>類似団体内平均値</v>
          </cell>
          <cell r="BP77">
            <v>28.5</v>
          </cell>
          <cell r="BX77">
            <v>20.5</v>
          </cell>
          <cell r="CF77">
            <v>21.4</v>
          </cell>
          <cell r="CN77">
            <v>13.7</v>
          </cell>
          <cell r="CV77">
            <v>6.9</v>
          </cell>
        </row>
        <row r="79">
          <cell r="BP79">
            <v>8</v>
          </cell>
          <cell r="BX79">
            <v>7.9</v>
          </cell>
          <cell r="CF79">
            <v>7.7</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N18" sqref="BN18:BU1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10464473</v>
      </c>
      <c r="BO4" s="453"/>
      <c r="BP4" s="453"/>
      <c r="BQ4" s="453"/>
      <c r="BR4" s="453"/>
      <c r="BS4" s="453"/>
      <c r="BT4" s="453"/>
      <c r="BU4" s="454"/>
      <c r="BV4" s="452">
        <v>11280804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3.5</v>
      </c>
      <c r="CU4" s="593"/>
      <c r="CV4" s="593"/>
      <c r="CW4" s="593"/>
      <c r="CX4" s="593"/>
      <c r="CY4" s="593"/>
      <c r="CZ4" s="593"/>
      <c r="DA4" s="594"/>
      <c r="DB4" s="592">
        <v>1.3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10232153</v>
      </c>
      <c r="BO5" s="424"/>
      <c r="BP5" s="424"/>
      <c r="BQ5" s="424"/>
      <c r="BR5" s="424"/>
      <c r="BS5" s="424"/>
      <c r="BT5" s="424"/>
      <c r="BU5" s="425"/>
      <c r="BV5" s="423">
        <v>11000142</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88.3</v>
      </c>
      <c r="CU5" s="421"/>
      <c r="CV5" s="421"/>
      <c r="CW5" s="421"/>
      <c r="CX5" s="421"/>
      <c r="CY5" s="421"/>
      <c r="CZ5" s="421"/>
      <c r="DA5" s="422"/>
      <c r="DB5" s="420">
        <v>97.8</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232320</v>
      </c>
      <c r="BO6" s="424"/>
      <c r="BP6" s="424"/>
      <c r="BQ6" s="424"/>
      <c r="BR6" s="424"/>
      <c r="BS6" s="424"/>
      <c r="BT6" s="424"/>
      <c r="BU6" s="425"/>
      <c r="BV6" s="423">
        <v>280662</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91.9</v>
      </c>
      <c r="CU6" s="567"/>
      <c r="CV6" s="567"/>
      <c r="CW6" s="567"/>
      <c r="CX6" s="567"/>
      <c r="CY6" s="567"/>
      <c r="CZ6" s="567"/>
      <c r="DA6" s="568"/>
      <c r="DB6" s="566">
        <v>101.3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39668</v>
      </c>
      <c r="BO7" s="424"/>
      <c r="BP7" s="424"/>
      <c r="BQ7" s="424"/>
      <c r="BR7" s="424"/>
      <c r="BS7" s="424"/>
      <c r="BT7" s="424"/>
      <c r="BU7" s="425"/>
      <c r="BV7" s="423">
        <v>215352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5582936</v>
      </c>
      <c r="CU7" s="424"/>
      <c r="CV7" s="424"/>
      <c r="CW7" s="424"/>
      <c r="CX7" s="424"/>
      <c r="CY7" s="424"/>
      <c r="CZ7" s="424"/>
      <c r="DA7" s="425"/>
      <c r="DB7" s="423">
        <v>5176192</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192652</v>
      </c>
      <c r="BO8" s="424"/>
      <c r="BP8" s="424"/>
      <c r="BQ8" s="424"/>
      <c r="BR8" s="424"/>
      <c r="BS8" s="424"/>
      <c r="BT8" s="424"/>
      <c r="BU8" s="425"/>
      <c r="BV8" s="423">
        <v>65310</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0.32</v>
      </c>
      <c r="CU8" s="527"/>
      <c r="CV8" s="527"/>
      <c r="CW8" s="527"/>
      <c r="CX8" s="527"/>
      <c r="CY8" s="527"/>
      <c r="CZ8" s="527"/>
      <c r="DA8" s="528"/>
      <c r="DB8" s="526">
        <v>0.33</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14137</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94</v>
      </c>
      <c r="AV9" s="482"/>
      <c r="AW9" s="482"/>
      <c r="AX9" s="482"/>
      <c r="AY9" s="437" t="s">
        <v>117</v>
      </c>
      <c r="AZ9" s="438"/>
      <c r="BA9" s="438"/>
      <c r="BB9" s="438"/>
      <c r="BC9" s="438"/>
      <c r="BD9" s="438"/>
      <c r="BE9" s="438"/>
      <c r="BF9" s="438"/>
      <c r="BG9" s="438"/>
      <c r="BH9" s="438"/>
      <c r="BI9" s="438"/>
      <c r="BJ9" s="438"/>
      <c r="BK9" s="438"/>
      <c r="BL9" s="438"/>
      <c r="BM9" s="439"/>
      <c r="BN9" s="423">
        <v>127342</v>
      </c>
      <c r="BO9" s="424"/>
      <c r="BP9" s="424"/>
      <c r="BQ9" s="424"/>
      <c r="BR9" s="424"/>
      <c r="BS9" s="424"/>
      <c r="BT9" s="424"/>
      <c r="BU9" s="425"/>
      <c r="BV9" s="423">
        <v>-81111</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13.5</v>
      </c>
      <c r="CU9" s="421"/>
      <c r="CV9" s="421"/>
      <c r="CW9" s="421"/>
      <c r="CX9" s="421"/>
      <c r="CY9" s="421"/>
      <c r="CZ9" s="421"/>
      <c r="DA9" s="422"/>
      <c r="DB9" s="420">
        <v>14.5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15682</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100122</v>
      </c>
      <c r="BO10" s="424"/>
      <c r="BP10" s="424"/>
      <c r="BQ10" s="424"/>
      <c r="BR10" s="424"/>
      <c r="BS10" s="424"/>
      <c r="BT10" s="424"/>
      <c r="BU10" s="425"/>
      <c r="BV10" s="423">
        <v>188</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110</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14386</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121</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50000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14248</v>
      </c>
      <c r="S13" s="511"/>
      <c r="T13" s="511"/>
      <c r="U13" s="511"/>
      <c r="V13" s="512"/>
      <c r="W13" s="513" t="s">
        <v>139</v>
      </c>
      <c r="X13" s="409"/>
      <c r="Y13" s="409"/>
      <c r="Z13" s="409"/>
      <c r="AA13" s="409"/>
      <c r="AB13" s="410"/>
      <c r="AC13" s="376">
        <v>305</v>
      </c>
      <c r="AD13" s="377"/>
      <c r="AE13" s="377"/>
      <c r="AF13" s="377"/>
      <c r="AG13" s="378"/>
      <c r="AH13" s="376">
        <v>353</v>
      </c>
      <c r="AI13" s="377"/>
      <c r="AJ13" s="377"/>
      <c r="AK13" s="377"/>
      <c r="AL13" s="436"/>
      <c r="AM13" s="480" t="s">
        <v>140</v>
      </c>
      <c r="AN13" s="380"/>
      <c r="AO13" s="380"/>
      <c r="AP13" s="380"/>
      <c r="AQ13" s="380"/>
      <c r="AR13" s="380"/>
      <c r="AS13" s="380"/>
      <c r="AT13" s="381"/>
      <c r="AU13" s="481" t="s">
        <v>110</v>
      </c>
      <c r="AV13" s="482"/>
      <c r="AW13" s="482"/>
      <c r="AX13" s="482"/>
      <c r="AY13" s="437" t="s">
        <v>141</v>
      </c>
      <c r="AZ13" s="438"/>
      <c r="BA13" s="438"/>
      <c r="BB13" s="438"/>
      <c r="BC13" s="438"/>
      <c r="BD13" s="438"/>
      <c r="BE13" s="438"/>
      <c r="BF13" s="438"/>
      <c r="BG13" s="438"/>
      <c r="BH13" s="438"/>
      <c r="BI13" s="438"/>
      <c r="BJ13" s="438"/>
      <c r="BK13" s="438"/>
      <c r="BL13" s="438"/>
      <c r="BM13" s="439"/>
      <c r="BN13" s="423">
        <v>227464</v>
      </c>
      <c r="BO13" s="424"/>
      <c r="BP13" s="424"/>
      <c r="BQ13" s="424"/>
      <c r="BR13" s="424"/>
      <c r="BS13" s="424"/>
      <c r="BT13" s="424"/>
      <c r="BU13" s="425"/>
      <c r="BV13" s="423">
        <v>-130923</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7.8</v>
      </c>
      <c r="CU13" s="421"/>
      <c r="CV13" s="421"/>
      <c r="CW13" s="421"/>
      <c r="CX13" s="421"/>
      <c r="CY13" s="421"/>
      <c r="CZ13" s="421"/>
      <c r="DA13" s="422"/>
      <c r="DB13" s="420">
        <v>7.6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14607</v>
      </c>
      <c r="S14" s="511"/>
      <c r="T14" s="511"/>
      <c r="U14" s="511"/>
      <c r="V14" s="512"/>
      <c r="W14" s="514"/>
      <c r="X14" s="412"/>
      <c r="Y14" s="412"/>
      <c r="Z14" s="412"/>
      <c r="AA14" s="412"/>
      <c r="AB14" s="413"/>
      <c r="AC14" s="503">
        <v>5.0999999999999996</v>
      </c>
      <c r="AD14" s="504"/>
      <c r="AE14" s="504"/>
      <c r="AF14" s="504"/>
      <c r="AG14" s="505"/>
      <c r="AH14" s="503">
        <v>5.2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26.7</v>
      </c>
      <c r="CU14" s="521"/>
      <c r="CV14" s="521"/>
      <c r="CW14" s="521"/>
      <c r="CX14" s="521"/>
      <c r="CY14" s="521"/>
      <c r="CZ14" s="521"/>
      <c r="DA14" s="522"/>
      <c r="DB14" s="520">
        <v>26.9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14479</v>
      </c>
      <c r="S15" s="511"/>
      <c r="T15" s="511"/>
      <c r="U15" s="511"/>
      <c r="V15" s="512"/>
      <c r="W15" s="513" t="s">
        <v>146</v>
      </c>
      <c r="X15" s="409"/>
      <c r="Y15" s="409"/>
      <c r="Z15" s="409"/>
      <c r="AA15" s="409"/>
      <c r="AB15" s="410"/>
      <c r="AC15" s="376">
        <v>830</v>
      </c>
      <c r="AD15" s="377"/>
      <c r="AE15" s="377"/>
      <c r="AF15" s="377"/>
      <c r="AG15" s="378"/>
      <c r="AH15" s="376">
        <v>996</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1474022</v>
      </c>
      <c r="BO15" s="453"/>
      <c r="BP15" s="453"/>
      <c r="BQ15" s="453"/>
      <c r="BR15" s="453"/>
      <c r="BS15" s="453"/>
      <c r="BT15" s="453"/>
      <c r="BU15" s="454"/>
      <c r="BV15" s="452">
        <v>1513265</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13.8</v>
      </c>
      <c r="AD16" s="504"/>
      <c r="AE16" s="504"/>
      <c r="AF16" s="504"/>
      <c r="AG16" s="505"/>
      <c r="AH16" s="503">
        <v>14.6</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4984728</v>
      </c>
      <c r="BO16" s="424"/>
      <c r="BP16" s="424"/>
      <c r="BQ16" s="424"/>
      <c r="BR16" s="424"/>
      <c r="BS16" s="424"/>
      <c r="BT16" s="424"/>
      <c r="BU16" s="425"/>
      <c r="BV16" s="423">
        <v>4622727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4889</v>
      </c>
      <c r="AD17" s="377"/>
      <c r="AE17" s="377"/>
      <c r="AF17" s="377"/>
      <c r="AG17" s="378"/>
      <c r="AH17" s="376">
        <v>5458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1841361</v>
      </c>
      <c r="BO17" s="424"/>
      <c r="BP17" s="424"/>
      <c r="BQ17" s="424"/>
      <c r="BR17" s="424"/>
      <c r="BS17" s="424"/>
      <c r="BT17" s="424"/>
      <c r="BU17" s="425"/>
      <c r="BV17" s="423">
        <v>1890308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183.31</v>
      </c>
      <c r="M18" s="476"/>
      <c r="N18" s="476"/>
      <c r="O18" s="476"/>
      <c r="P18" s="476"/>
      <c r="Q18" s="476"/>
      <c r="R18" s="477"/>
      <c r="S18" s="477"/>
      <c r="T18" s="477"/>
      <c r="U18" s="477"/>
      <c r="V18" s="478"/>
      <c r="W18" s="494"/>
      <c r="X18" s="495"/>
      <c r="Y18" s="495"/>
      <c r="Z18" s="495"/>
      <c r="AA18" s="495"/>
      <c r="AB18" s="519"/>
      <c r="AC18" s="393">
        <v>81.2</v>
      </c>
      <c r="AD18" s="394"/>
      <c r="AE18" s="394"/>
      <c r="AF18" s="394"/>
      <c r="AG18" s="479"/>
      <c r="AH18" s="393">
        <v>80.2</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5108665</v>
      </c>
      <c r="BO18" s="424"/>
      <c r="BP18" s="424"/>
      <c r="BQ18" s="424"/>
      <c r="BR18" s="424"/>
      <c r="BS18" s="424"/>
      <c r="BT18" s="424"/>
      <c r="BU18" s="425"/>
      <c r="BV18" s="423">
        <v>5061961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77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7057283</v>
      </c>
      <c r="BO19" s="424"/>
      <c r="BP19" s="424"/>
      <c r="BQ19" s="424"/>
      <c r="BR19" s="424"/>
      <c r="BS19" s="424"/>
      <c r="BT19" s="424"/>
      <c r="BU19" s="425"/>
      <c r="BV19" s="423">
        <v>6346505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6795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12087703</v>
      </c>
      <c r="BO22" s="453"/>
      <c r="BP22" s="453"/>
      <c r="BQ22" s="453"/>
      <c r="BR22" s="453"/>
      <c r="BS22" s="453"/>
      <c r="BT22" s="453"/>
      <c r="BU22" s="454"/>
      <c r="BV22" s="452">
        <v>11619584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10599663</v>
      </c>
      <c r="BO23" s="424"/>
      <c r="BP23" s="424"/>
      <c r="BQ23" s="424"/>
      <c r="BR23" s="424"/>
      <c r="BS23" s="424"/>
      <c r="BT23" s="424"/>
      <c r="BU23" s="425"/>
      <c r="BV23" s="423">
        <v>9978901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6700</v>
      </c>
      <c r="R24" s="377"/>
      <c r="S24" s="377"/>
      <c r="T24" s="377"/>
      <c r="U24" s="377"/>
      <c r="V24" s="378"/>
      <c r="W24" s="466"/>
      <c r="X24" s="403"/>
      <c r="Y24" s="404"/>
      <c r="Z24" s="379" t="s">
        <v>171</v>
      </c>
      <c r="AA24" s="380"/>
      <c r="AB24" s="380"/>
      <c r="AC24" s="380"/>
      <c r="AD24" s="380"/>
      <c r="AE24" s="380"/>
      <c r="AF24" s="380"/>
      <c r="AG24" s="381"/>
      <c r="AH24" s="376">
        <v>190</v>
      </c>
      <c r="AI24" s="377"/>
      <c r="AJ24" s="377"/>
      <c r="AK24" s="377"/>
      <c r="AL24" s="378"/>
      <c r="AM24" s="376">
        <v>546440</v>
      </c>
      <c r="AN24" s="377"/>
      <c r="AO24" s="377"/>
      <c r="AP24" s="377"/>
      <c r="AQ24" s="377"/>
      <c r="AR24" s="378"/>
      <c r="AS24" s="376">
        <v>2876</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9064401</v>
      </c>
      <c r="BO24" s="424"/>
      <c r="BP24" s="424"/>
      <c r="BQ24" s="424"/>
      <c r="BR24" s="424"/>
      <c r="BS24" s="424"/>
      <c r="BT24" s="424"/>
      <c r="BU24" s="425"/>
      <c r="BV24" s="423">
        <v>8555966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5600</v>
      </c>
      <c r="R25" s="377"/>
      <c r="S25" s="377"/>
      <c r="T25" s="377"/>
      <c r="U25" s="377"/>
      <c r="V25" s="378"/>
      <c r="W25" s="466"/>
      <c r="X25" s="403"/>
      <c r="Y25" s="404"/>
      <c r="Z25" s="379" t="s">
        <v>174</v>
      </c>
      <c r="AA25" s="380"/>
      <c r="AB25" s="380"/>
      <c r="AC25" s="380"/>
      <c r="AD25" s="380"/>
      <c r="AE25" s="380"/>
      <c r="AF25" s="380"/>
      <c r="AG25" s="381"/>
      <c r="AH25" s="376">
        <v>40</v>
      </c>
      <c r="AI25" s="377"/>
      <c r="AJ25" s="377"/>
      <c r="AK25" s="377"/>
      <c r="AL25" s="378"/>
      <c r="AM25" s="376">
        <v>115160</v>
      </c>
      <c r="AN25" s="377"/>
      <c r="AO25" s="377"/>
      <c r="AP25" s="377"/>
      <c r="AQ25" s="377"/>
      <c r="AR25" s="378"/>
      <c r="AS25" s="376">
        <v>2879</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t="s">
        <v>129</v>
      </c>
      <c r="BO25" s="453"/>
      <c r="BP25" s="453"/>
      <c r="BQ25" s="453"/>
      <c r="BR25" s="453"/>
      <c r="BS25" s="453"/>
      <c r="BT25" s="453"/>
      <c r="BU25" s="454"/>
      <c r="BV25" s="452">
        <v>9450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5000</v>
      </c>
      <c r="R26" s="377"/>
      <c r="S26" s="377"/>
      <c r="T26" s="377"/>
      <c r="U26" s="377"/>
      <c r="V26" s="378"/>
      <c r="W26" s="466"/>
      <c r="X26" s="403"/>
      <c r="Y26" s="404"/>
      <c r="Z26" s="379" t="s">
        <v>177</v>
      </c>
      <c r="AA26" s="434"/>
      <c r="AB26" s="434"/>
      <c r="AC26" s="434"/>
      <c r="AD26" s="434"/>
      <c r="AE26" s="434"/>
      <c r="AF26" s="434"/>
      <c r="AG26" s="435"/>
      <c r="AH26" s="376" t="s">
        <v>178</v>
      </c>
      <c r="AI26" s="377"/>
      <c r="AJ26" s="377"/>
      <c r="AK26" s="377"/>
      <c r="AL26" s="378"/>
      <c r="AM26" s="376" t="s">
        <v>129</v>
      </c>
      <c r="AN26" s="377"/>
      <c r="AO26" s="377"/>
      <c r="AP26" s="377"/>
      <c r="AQ26" s="377"/>
      <c r="AR26" s="378"/>
      <c r="AS26" s="376" t="s">
        <v>178</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2800</v>
      </c>
      <c r="R27" s="377"/>
      <c r="S27" s="377"/>
      <c r="T27" s="377"/>
      <c r="U27" s="377"/>
      <c r="V27" s="378"/>
      <c r="W27" s="466"/>
      <c r="X27" s="403"/>
      <c r="Y27" s="404"/>
      <c r="Z27" s="379" t="s">
        <v>181</v>
      </c>
      <c r="AA27" s="380"/>
      <c r="AB27" s="380"/>
      <c r="AC27" s="380"/>
      <c r="AD27" s="380"/>
      <c r="AE27" s="380"/>
      <c r="AF27" s="380"/>
      <c r="AG27" s="381"/>
      <c r="AH27" s="376">
        <v>2</v>
      </c>
      <c r="AI27" s="377"/>
      <c r="AJ27" s="377"/>
      <c r="AK27" s="377"/>
      <c r="AL27" s="378"/>
      <c r="AM27" s="376" t="s">
        <v>182</v>
      </c>
      <c r="AN27" s="377"/>
      <c r="AO27" s="377"/>
      <c r="AP27" s="377"/>
      <c r="AQ27" s="377"/>
      <c r="AR27" s="378"/>
      <c r="AS27" s="376" t="s">
        <v>183</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479466</v>
      </c>
      <c r="BO27" s="458"/>
      <c r="BP27" s="458"/>
      <c r="BQ27" s="458"/>
      <c r="BR27" s="458"/>
      <c r="BS27" s="458"/>
      <c r="BT27" s="458"/>
      <c r="BU27" s="459"/>
      <c r="BV27" s="457">
        <v>473421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185</v>
      </c>
      <c r="F28" s="380"/>
      <c r="G28" s="380"/>
      <c r="H28" s="380"/>
      <c r="I28" s="380"/>
      <c r="J28" s="380"/>
      <c r="K28" s="381"/>
      <c r="L28" s="376">
        <v>1</v>
      </c>
      <c r="M28" s="377"/>
      <c r="N28" s="377"/>
      <c r="O28" s="377"/>
      <c r="P28" s="378"/>
      <c r="Q28" s="376">
        <v>2300</v>
      </c>
      <c r="R28" s="377"/>
      <c r="S28" s="377"/>
      <c r="T28" s="377"/>
      <c r="U28" s="377"/>
      <c r="V28" s="378"/>
      <c r="W28" s="466"/>
      <c r="X28" s="403"/>
      <c r="Y28" s="404"/>
      <c r="Z28" s="379" t="s">
        <v>186</v>
      </c>
      <c r="AA28" s="380"/>
      <c r="AB28" s="380"/>
      <c r="AC28" s="380"/>
      <c r="AD28" s="380"/>
      <c r="AE28" s="380"/>
      <c r="AF28" s="380"/>
      <c r="AG28" s="381"/>
      <c r="AH28" s="376" t="s">
        <v>137</v>
      </c>
      <c r="AI28" s="377"/>
      <c r="AJ28" s="377"/>
      <c r="AK28" s="377"/>
      <c r="AL28" s="378"/>
      <c r="AM28" s="376" t="s">
        <v>129</v>
      </c>
      <c r="AN28" s="377"/>
      <c r="AO28" s="377"/>
      <c r="AP28" s="377"/>
      <c r="AQ28" s="377"/>
      <c r="AR28" s="378"/>
      <c r="AS28" s="376" t="s">
        <v>137</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1027863</v>
      </c>
      <c r="BO28" s="453"/>
      <c r="BP28" s="453"/>
      <c r="BQ28" s="453"/>
      <c r="BR28" s="453"/>
      <c r="BS28" s="453"/>
      <c r="BT28" s="453"/>
      <c r="BU28" s="454"/>
      <c r="BV28" s="452">
        <v>927741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188</v>
      </c>
      <c r="F29" s="380"/>
      <c r="G29" s="380"/>
      <c r="H29" s="380"/>
      <c r="I29" s="380"/>
      <c r="J29" s="380"/>
      <c r="K29" s="381"/>
      <c r="L29" s="376">
        <v>10</v>
      </c>
      <c r="M29" s="377"/>
      <c r="N29" s="377"/>
      <c r="O29" s="377"/>
      <c r="P29" s="378"/>
      <c r="Q29" s="376">
        <v>2100</v>
      </c>
      <c r="R29" s="377"/>
      <c r="S29" s="377"/>
      <c r="T29" s="377"/>
      <c r="U29" s="377"/>
      <c r="V29" s="378"/>
      <c r="W29" s="467"/>
      <c r="X29" s="468"/>
      <c r="Y29" s="469"/>
      <c r="Z29" s="379" t="s">
        <v>189</v>
      </c>
      <c r="AA29" s="380"/>
      <c r="AB29" s="380"/>
      <c r="AC29" s="380"/>
      <c r="AD29" s="380"/>
      <c r="AE29" s="380"/>
      <c r="AF29" s="380"/>
      <c r="AG29" s="381"/>
      <c r="AH29" s="376">
        <v>192</v>
      </c>
      <c r="AI29" s="377"/>
      <c r="AJ29" s="377"/>
      <c r="AK29" s="377"/>
      <c r="AL29" s="378"/>
      <c r="AM29" s="376">
        <v>554274</v>
      </c>
      <c r="AN29" s="377"/>
      <c r="AO29" s="377"/>
      <c r="AP29" s="377"/>
      <c r="AQ29" s="377"/>
      <c r="AR29" s="378"/>
      <c r="AS29" s="376">
        <v>2887</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1590065</v>
      </c>
      <c r="BO29" s="424"/>
      <c r="BP29" s="424"/>
      <c r="BQ29" s="424"/>
      <c r="BR29" s="424"/>
      <c r="BS29" s="424"/>
      <c r="BT29" s="424"/>
      <c r="BU29" s="425"/>
      <c r="BV29" s="423">
        <v>1226691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98.1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1711141</v>
      </c>
      <c r="BO30" s="458"/>
      <c r="BP30" s="458"/>
      <c r="BQ30" s="458"/>
      <c r="BR30" s="458"/>
      <c r="BS30" s="458"/>
      <c r="BT30" s="458"/>
      <c r="BU30" s="459"/>
      <c r="BV30" s="457">
        <v>1539682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198</v>
      </c>
      <c r="D33" s="375"/>
      <c r="E33" s="374" t="s">
        <v>199</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200</v>
      </c>
      <c r="AN33" s="375"/>
      <c r="AO33" s="374" t="s">
        <v>199</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198</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国民健康保険事業費特別会計</v>
      </c>
      <c r="X34" s="372"/>
      <c r="Y34" s="372"/>
      <c r="Z34" s="372"/>
      <c r="AA34" s="372"/>
      <c r="AB34" s="372"/>
      <c r="AC34" s="372"/>
      <c r="AD34" s="372"/>
      <c r="AE34" s="372"/>
      <c r="AF34" s="372"/>
      <c r="AG34" s="372"/>
      <c r="AH34" s="372"/>
      <c r="AI34" s="372"/>
      <c r="AJ34" s="372"/>
      <c r="AK34" s="372"/>
      <c r="AL34" s="178"/>
      <c r="AM34" s="371">
        <f>IF(AO34="","",MAX(C34:D43,U34:V43)+1)</f>
        <v>9</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11</v>
      </c>
      <c r="BF34" s="371"/>
      <c r="BG34" s="372" t="str">
        <f>IF('各会計、関係団体の財政状況及び健全化判断比率'!B35="","",'各会計、関係団体の財政状況及び健全化判断比率'!B35)</f>
        <v>下水道事業費特別会計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78"/>
      <c r="CO34" s="371">
        <f>IF(CQ34="","",MAX(C34:D43,U34:V43,AM34:AN43,BE34:BF43,BW34:BX43)+1)</f>
        <v>23</v>
      </c>
      <c r="CP34" s="371"/>
      <c r="CQ34" s="372" t="str">
        <f>IF('各会計、関係団体の財政状況及び健全化判断比率'!BS7="","",'各会計、関係団体の財政状況及び健全化判断比率'!BS7)</f>
        <v>那智勝浦冷蔵株式会社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土地取得事業費特別会計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後期高齢者医療事業費特別会計</v>
      </c>
      <c r="X35" s="372"/>
      <c r="Y35" s="372"/>
      <c r="Z35" s="372"/>
      <c r="AA35" s="372"/>
      <c r="AB35" s="372"/>
      <c r="AC35" s="372"/>
      <c r="AD35" s="372"/>
      <c r="AE35" s="372"/>
      <c r="AF35" s="372"/>
      <c r="AG35" s="372"/>
      <c r="AH35" s="372"/>
      <c r="AI35" s="372"/>
      <c r="AJ35" s="372"/>
      <c r="AK35" s="372"/>
      <c r="AL35" s="178"/>
      <c r="AM35" s="371">
        <f t="shared" ref="AM35:AM43" si="0">IF(AO35="","",AM34+1)</f>
        <v>10</v>
      </c>
      <c r="AN35" s="371"/>
      <c r="AO35" s="372" t="str">
        <f>IF('各会計、関係団体の財政状況及び健全化判断比率'!B34="","",'各会計、関係団体の財政状況及び健全化判断比率'!B34)</f>
        <v>町立温泉病院事業会計</v>
      </c>
      <c r="AP35" s="372"/>
      <c r="AQ35" s="372"/>
      <c r="AR35" s="372"/>
      <c r="AS35" s="372"/>
      <c r="AT35" s="372"/>
      <c r="AU35" s="372"/>
      <c r="AV35" s="372"/>
      <c r="AW35" s="372"/>
      <c r="AX35" s="372"/>
      <c r="AY35" s="372"/>
      <c r="AZ35" s="372"/>
      <c r="BA35" s="372"/>
      <c r="BB35" s="372"/>
      <c r="BC35" s="372"/>
      <c r="BD35" s="178"/>
      <c r="BE35" s="371">
        <f t="shared" ref="BE35:BE43" si="1">IF(BG35="","",BE34+1)</f>
        <v>12</v>
      </c>
      <c r="BF35" s="371"/>
      <c r="BG35" s="372" t="str">
        <f>IF('各会計、関係団体の財政状況及び健全化判断比率'!B36="","",'各会計、関係団体の財政状況及び健全化判断比率'!B36)</f>
        <v>勝浦地方卸売市場事業費特別会計</v>
      </c>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育英奨学金貸与事業費特別会計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介護保険事業費特別会計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東牟婁郡町村新宮市老人福祉施設事務組合（一般会計）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通所介護事業費特別会計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東牟婁郡町村新宮市老人福祉施設事務組合（特別会計）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8</v>
      </c>
      <c r="V38" s="371"/>
      <c r="W38" s="372" t="str">
        <f>IF('各会計、関係団体の財政状況及び健全化判断比率'!B32="","",'各会計、関係団体の財政状況及び健全化判断比率'!B32)</f>
        <v>介護認定審査会共同設置事業費特別会計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那智勝浦町・太地町環境衛生施設一部事務組合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新宮周辺広域市町村圏事務組合（一般会計）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19</v>
      </c>
      <c r="BX40" s="371"/>
      <c r="BY40" s="372" t="str">
        <f>IF('各会計、関係団体の財政状況及び健全化判断比率'!B74="","",'各会計、関係団体の財政状況及び健全化判断比率'!B74)</f>
        <v>新宮周辺広域市町村圏事務組合（特別会計）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20</v>
      </c>
      <c r="BX41" s="371"/>
      <c r="BY41" s="372" t="str">
        <f>IF('各会計、関係団体の財政状況及び健全化判断比率'!B75="","",'各会計、関係団体の財政状況及び健全化判断比率'!B75)</f>
        <v>和歌山地方税回収機構</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21</v>
      </c>
      <c r="BX42" s="371"/>
      <c r="BY42" s="372" t="str">
        <f>IF('各会計、関係団体の財政状況及び健全化判断比率'!B76="","",'各会計、関係団体の財政状況及び健全化判断比率'!B76)</f>
        <v>和歌山県後期高齢者医療広域連合（一般会計）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22</v>
      </c>
      <c r="BX43" s="371"/>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608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0" t="s">
        <v>573</v>
      </c>
      <c r="D34" s="1180"/>
      <c r="E34" s="1181"/>
      <c r="F34" s="32">
        <v>5</v>
      </c>
      <c r="G34" s="33">
        <v>4.3899999999999997</v>
      </c>
      <c r="H34" s="33">
        <v>3.59</v>
      </c>
      <c r="I34" s="33">
        <v>5.9</v>
      </c>
      <c r="J34" s="34">
        <v>9.69</v>
      </c>
      <c r="K34" s="22"/>
      <c r="L34" s="22"/>
      <c r="M34" s="22"/>
      <c r="N34" s="22"/>
      <c r="O34" s="22"/>
      <c r="P34" s="22"/>
    </row>
    <row r="35" spans="1:16" ht="39" customHeight="1" x14ac:dyDescent="0.15">
      <c r="A35" s="22"/>
      <c r="B35" s="35"/>
      <c r="C35" s="1174" t="s">
        <v>574</v>
      </c>
      <c r="D35" s="1175"/>
      <c r="E35" s="1176"/>
      <c r="F35" s="36">
        <v>12.46</v>
      </c>
      <c r="G35" s="37">
        <v>11.75</v>
      </c>
      <c r="H35" s="37">
        <v>11.04</v>
      </c>
      <c r="I35" s="37">
        <v>9.99</v>
      </c>
      <c r="J35" s="38">
        <v>8.27</v>
      </c>
      <c r="K35" s="22"/>
      <c r="L35" s="22"/>
      <c r="M35" s="22"/>
      <c r="N35" s="22"/>
      <c r="O35" s="22"/>
      <c r="P35" s="22"/>
    </row>
    <row r="36" spans="1:16" ht="39" customHeight="1" x14ac:dyDescent="0.15">
      <c r="A36" s="22"/>
      <c r="B36" s="35"/>
      <c r="C36" s="1174" t="s">
        <v>575</v>
      </c>
      <c r="D36" s="1175"/>
      <c r="E36" s="1176"/>
      <c r="F36" s="36">
        <v>1.38</v>
      </c>
      <c r="G36" s="37">
        <v>2.0499999999999998</v>
      </c>
      <c r="H36" s="37">
        <v>2.97</v>
      </c>
      <c r="I36" s="37">
        <v>1.25</v>
      </c>
      <c r="J36" s="38">
        <v>3.43</v>
      </c>
      <c r="K36" s="22"/>
      <c r="L36" s="22"/>
      <c r="M36" s="22"/>
      <c r="N36" s="22"/>
      <c r="O36" s="22"/>
      <c r="P36" s="22"/>
    </row>
    <row r="37" spans="1:16" ht="39" customHeight="1" x14ac:dyDescent="0.15">
      <c r="A37" s="22"/>
      <c r="B37" s="35"/>
      <c r="C37" s="1174" t="s">
        <v>576</v>
      </c>
      <c r="D37" s="1175"/>
      <c r="E37" s="1176"/>
      <c r="F37" s="36">
        <v>0.65</v>
      </c>
      <c r="G37" s="37">
        <v>0.39</v>
      </c>
      <c r="H37" s="37">
        <v>0.27</v>
      </c>
      <c r="I37" s="37">
        <v>0.49</v>
      </c>
      <c r="J37" s="38">
        <v>1.05</v>
      </c>
      <c r="K37" s="22"/>
      <c r="L37" s="22"/>
      <c r="M37" s="22"/>
      <c r="N37" s="22"/>
      <c r="O37" s="22"/>
      <c r="P37" s="22"/>
    </row>
    <row r="38" spans="1:16" ht="39" customHeight="1" x14ac:dyDescent="0.15">
      <c r="A38" s="22"/>
      <c r="B38" s="35"/>
      <c r="C38" s="1174" t="s">
        <v>577</v>
      </c>
      <c r="D38" s="1175"/>
      <c r="E38" s="1176"/>
      <c r="F38" s="36">
        <v>0.71</v>
      </c>
      <c r="G38" s="37">
        <v>0.68</v>
      </c>
      <c r="H38" s="37">
        <v>0.17</v>
      </c>
      <c r="I38" s="37">
        <v>0.01</v>
      </c>
      <c r="J38" s="38">
        <v>0.28000000000000003</v>
      </c>
      <c r="K38" s="22"/>
      <c r="L38" s="22"/>
      <c r="M38" s="22"/>
      <c r="N38" s="22"/>
      <c r="O38" s="22"/>
      <c r="P38" s="22"/>
    </row>
    <row r="39" spans="1:16" ht="39" customHeight="1" x14ac:dyDescent="0.15">
      <c r="A39" s="22"/>
      <c r="B39" s="35"/>
      <c r="C39" s="1174" t="s">
        <v>578</v>
      </c>
      <c r="D39" s="1175"/>
      <c r="E39" s="1176"/>
      <c r="F39" s="36">
        <v>0</v>
      </c>
      <c r="G39" s="37">
        <v>0</v>
      </c>
      <c r="H39" s="37">
        <v>0</v>
      </c>
      <c r="I39" s="37">
        <v>0.06</v>
      </c>
      <c r="J39" s="38">
        <v>0.05</v>
      </c>
      <c r="K39" s="22"/>
      <c r="L39" s="22"/>
      <c r="M39" s="22"/>
      <c r="N39" s="22"/>
      <c r="O39" s="22"/>
      <c r="P39" s="22"/>
    </row>
    <row r="40" spans="1:16" ht="39" customHeight="1" x14ac:dyDescent="0.15">
      <c r="A40" s="22"/>
      <c r="B40" s="35"/>
      <c r="C40" s="1174" t="s">
        <v>579</v>
      </c>
      <c r="D40" s="1175"/>
      <c r="E40" s="1176"/>
      <c r="F40" s="36">
        <v>0.03</v>
      </c>
      <c r="G40" s="37">
        <v>0.01</v>
      </c>
      <c r="H40" s="37">
        <v>0.01</v>
      </c>
      <c r="I40" s="37">
        <v>0.02</v>
      </c>
      <c r="J40" s="38">
        <v>0.02</v>
      </c>
      <c r="K40" s="22"/>
      <c r="L40" s="22"/>
      <c r="M40" s="22"/>
      <c r="N40" s="22"/>
      <c r="O40" s="22"/>
      <c r="P40" s="22"/>
    </row>
    <row r="41" spans="1:16" ht="39" customHeight="1" x14ac:dyDescent="0.15">
      <c r="A41" s="22"/>
      <c r="B41" s="35"/>
      <c r="C41" s="1174" t="s">
        <v>580</v>
      </c>
      <c r="D41" s="1175"/>
      <c r="E41" s="1176"/>
      <c r="F41" s="36">
        <v>0</v>
      </c>
      <c r="G41" s="37">
        <v>0</v>
      </c>
      <c r="H41" s="37">
        <v>0.01</v>
      </c>
      <c r="I41" s="37">
        <v>0</v>
      </c>
      <c r="J41" s="38">
        <v>0.01</v>
      </c>
      <c r="K41" s="22"/>
      <c r="L41" s="22"/>
      <c r="M41" s="22"/>
      <c r="N41" s="22"/>
      <c r="O41" s="22"/>
      <c r="P41" s="22"/>
    </row>
    <row r="42" spans="1:16" ht="39" customHeight="1" x14ac:dyDescent="0.15">
      <c r="A42" s="22"/>
      <c r="B42" s="39"/>
      <c r="C42" s="1174" t="s">
        <v>581</v>
      </c>
      <c r="D42" s="1175"/>
      <c r="E42" s="1176"/>
      <c r="F42" s="36" t="s">
        <v>524</v>
      </c>
      <c r="G42" s="37" t="s">
        <v>524</v>
      </c>
      <c r="H42" s="37" t="s">
        <v>524</v>
      </c>
      <c r="I42" s="37" t="s">
        <v>524</v>
      </c>
      <c r="J42" s="38" t="s">
        <v>524</v>
      </c>
      <c r="K42" s="22"/>
      <c r="L42" s="22"/>
      <c r="M42" s="22"/>
      <c r="N42" s="22"/>
      <c r="O42" s="22"/>
      <c r="P42" s="22"/>
    </row>
    <row r="43" spans="1:16" ht="39" customHeight="1" thickBot="1" x14ac:dyDescent="0.2">
      <c r="A43" s="22"/>
      <c r="B43" s="40"/>
      <c r="C43" s="1177" t="s">
        <v>582</v>
      </c>
      <c r="D43" s="1178"/>
      <c r="E43" s="1179"/>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j+H3ZuEVaqsBzggnBShM8ArcrhsFaLRi41F/xOmPeWolGu1PrZxXWJxvu7g9HSQWEmO9pldaSByXzd19ObVWA==" saltValue="czovAxU2k80LYKExtzcg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779</v>
      </c>
      <c r="L45" s="60">
        <v>901</v>
      </c>
      <c r="M45" s="60">
        <v>933</v>
      </c>
      <c r="N45" s="60">
        <v>961</v>
      </c>
      <c r="O45" s="61">
        <v>999</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524</v>
      </c>
      <c r="L46" s="64" t="s">
        <v>524</v>
      </c>
      <c r="M46" s="64" t="s">
        <v>524</v>
      </c>
      <c r="N46" s="64" t="s">
        <v>524</v>
      </c>
      <c r="O46" s="65" t="s">
        <v>524</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524</v>
      </c>
      <c r="L47" s="64" t="s">
        <v>524</v>
      </c>
      <c r="M47" s="64" t="s">
        <v>524</v>
      </c>
      <c r="N47" s="64" t="s">
        <v>524</v>
      </c>
      <c r="O47" s="65" t="s">
        <v>524</v>
      </c>
      <c r="P47" s="48"/>
      <c r="Q47" s="48"/>
      <c r="R47" s="48"/>
      <c r="S47" s="48"/>
      <c r="T47" s="48"/>
      <c r="U47" s="48"/>
    </row>
    <row r="48" spans="1:21" ht="30.75" customHeight="1" x14ac:dyDescent="0.15">
      <c r="A48" s="48"/>
      <c r="B48" s="1202"/>
      <c r="C48" s="1203"/>
      <c r="D48" s="62"/>
      <c r="E48" s="1184" t="s">
        <v>15</v>
      </c>
      <c r="F48" s="1184"/>
      <c r="G48" s="1184"/>
      <c r="H48" s="1184"/>
      <c r="I48" s="1184"/>
      <c r="J48" s="1185"/>
      <c r="K48" s="63">
        <v>52</v>
      </c>
      <c r="L48" s="64">
        <v>69</v>
      </c>
      <c r="M48" s="64">
        <v>95</v>
      </c>
      <c r="N48" s="64">
        <v>146</v>
      </c>
      <c r="O48" s="65">
        <v>175</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524</v>
      </c>
      <c r="L49" s="64" t="s">
        <v>524</v>
      </c>
      <c r="M49" s="64" t="s">
        <v>524</v>
      </c>
      <c r="N49" s="64" t="s">
        <v>524</v>
      </c>
      <c r="O49" s="65" t="s">
        <v>524</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524</v>
      </c>
      <c r="L50" s="64" t="s">
        <v>524</v>
      </c>
      <c r="M50" s="64" t="s">
        <v>524</v>
      </c>
      <c r="N50" s="64" t="s">
        <v>524</v>
      </c>
      <c r="O50" s="65" t="s">
        <v>524</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t="s">
        <v>524</v>
      </c>
      <c r="M51" s="64" t="s">
        <v>524</v>
      </c>
      <c r="N51" s="64" t="s">
        <v>524</v>
      </c>
      <c r="O51" s="65" t="s">
        <v>524</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601</v>
      </c>
      <c r="L52" s="64">
        <v>675</v>
      </c>
      <c r="M52" s="64">
        <v>700</v>
      </c>
      <c r="N52" s="64">
        <v>741</v>
      </c>
      <c r="O52" s="65">
        <v>811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230</v>
      </c>
      <c r="L53" s="69">
        <v>295</v>
      </c>
      <c r="M53" s="69">
        <v>328</v>
      </c>
      <c r="N53" s="69">
        <v>366</v>
      </c>
      <c r="O53" s="70">
        <v>363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IVh74zlYgs3ObK5gpIddxcxHc2pLu7k/hSms9BMebMIWlXfHy6z1QRXm+fh3CTo0Awh9lcGOgQlpewg/QZKWQ==" saltValue="RTJImZRIaLpNxv20Rnf1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20" t="s">
        <v>30</v>
      </c>
      <c r="C41" s="1221"/>
      <c r="D41" s="102"/>
      <c r="E41" s="1222" t="s">
        <v>31</v>
      </c>
      <c r="F41" s="1222"/>
      <c r="G41" s="1222"/>
      <c r="H41" s="1223"/>
      <c r="I41" s="351">
        <v>12222</v>
      </c>
      <c r="J41" s="352">
        <v>12399</v>
      </c>
      <c r="K41" s="352">
        <v>12299</v>
      </c>
      <c r="L41" s="352">
        <v>13258</v>
      </c>
      <c r="M41" s="353">
        <v>13622</v>
      </c>
    </row>
    <row r="42" spans="2:13" ht="27.75" customHeight="1" x14ac:dyDescent="0.15">
      <c r="B42" s="1210"/>
      <c r="C42" s="1211"/>
      <c r="D42" s="103"/>
      <c r="E42" s="1214" t="s">
        <v>32</v>
      </c>
      <c r="F42" s="1214"/>
      <c r="G42" s="1214"/>
      <c r="H42" s="1215"/>
      <c r="I42" s="354" t="s">
        <v>524</v>
      </c>
      <c r="J42" s="355" t="s">
        <v>524</v>
      </c>
      <c r="K42" s="355" t="s">
        <v>524</v>
      </c>
      <c r="L42" s="355" t="s">
        <v>524</v>
      </c>
      <c r="M42" s="356" t="s">
        <v>524</v>
      </c>
    </row>
    <row r="43" spans="2:13" ht="27.75" customHeight="1" x14ac:dyDescent="0.15">
      <c r="B43" s="1210"/>
      <c r="C43" s="1211"/>
      <c r="D43" s="103"/>
      <c r="E43" s="1214" t="s">
        <v>33</v>
      </c>
      <c r="F43" s="1214"/>
      <c r="G43" s="1214"/>
      <c r="H43" s="1215"/>
      <c r="I43" s="354">
        <v>2097</v>
      </c>
      <c r="J43" s="355">
        <v>1999</v>
      </c>
      <c r="K43" s="355">
        <v>1820</v>
      </c>
      <c r="L43" s="355">
        <v>1650</v>
      </c>
      <c r="M43" s="356">
        <v>1518</v>
      </c>
    </row>
    <row r="44" spans="2:13" ht="27.75" customHeight="1" x14ac:dyDescent="0.15">
      <c r="B44" s="1210"/>
      <c r="C44" s="1211"/>
      <c r="D44" s="103"/>
      <c r="E44" s="1214" t="s">
        <v>34</v>
      </c>
      <c r="F44" s="1214"/>
      <c r="G44" s="1214"/>
      <c r="H44" s="1215"/>
      <c r="I44" s="354">
        <v>210</v>
      </c>
      <c r="J44" s="355">
        <v>208</v>
      </c>
      <c r="K44" s="355">
        <v>200</v>
      </c>
      <c r="L44" s="355">
        <v>192</v>
      </c>
      <c r="M44" s="356">
        <v>184</v>
      </c>
    </row>
    <row r="45" spans="2:13" ht="27.75" customHeight="1" x14ac:dyDescent="0.15">
      <c r="B45" s="1210"/>
      <c r="C45" s="1211"/>
      <c r="D45" s="103"/>
      <c r="E45" s="1214" t="s">
        <v>35</v>
      </c>
      <c r="F45" s="1214"/>
      <c r="G45" s="1214"/>
      <c r="H45" s="1215"/>
      <c r="I45" s="354">
        <v>1261</v>
      </c>
      <c r="J45" s="355">
        <v>1160</v>
      </c>
      <c r="K45" s="355">
        <v>1193</v>
      </c>
      <c r="L45" s="355">
        <v>1129</v>
      </c>
      <c r="M45" s="356">
        <v>1264</v>
      </c>
    </row>
    <row r="46" spans="2:13" ht="27.75" customHeight="1" x14ac:dyDescent="0.15">
      <c r="B46" s="1210"/>
      <c r="C46" s="1211"/>
      <c r="D46" s="104"/>
      <c r="E46" s="1214" t="s">
        <v>36</v>
      </c>
      <c r="F46" s="1214"/>
      <c r="G46" s="1214"/>
      <c r="H46" s="1215"/>
      <c r="I46" s="354" t="s">
        <v>524</v>
      </c>
      <c r="J46" s="355" t="s">
        <v>524</v>
      </c>
      <c r="K46" s="355" t="s">
        <v>524</v>
      </c>
      <c r="L46" s="355" t="s">
        <v>524</v>
      </c>
      <c r="M46" s="356" t="s">
        <v>524</v>
      </c>
    </row>
    <row r="47" spans="2:13" ht="27.75" customHeight="1" x14ac:dyDescent="0.15">
      <c r="B47" s="1210"/>
      <c r="C47" s="1211"/>
      <c r="D47" s="105"/>
      <c r="E47" s="1224" t="s">
        <v>37</v>
      </c>
      <c r="F47" s="1225"/>
      <c r="G47" s="1225"/>
      <c r="H47" s="1226"/>
      <c r="I47" s="354" t="s">
        <v>524</v>
      </c>
      <c r="J47" s="355" t="s">
        <v>524</v>
      </c>
      <c r="K47" s="355" t="s">
        <v>524</v>
      </c>
      <c r="L47" s="355" t="s">
        <v>524</v>
      </c>
      <c r="M47" s="356" t="s">
        <v>524</v>
      </c>
    </row>
    <row r="48" spans="2:13" ht="27.75" customHeight="1" x14ac:dyDescent="0.15">
      <c r="B48" s="1210"/>
      <c r="C48" s="1211"/>
      <c r="D48" s="103"/>
      <c r="E48" s="1214" t="s">
        <v>38</v>
      </c>
      <c r="F48" s="1214"/>
      <c r="G48" s="1214"/>
      <c r="H48" s="1215"/>
      <c r="I48" s="354" t="s">
        <v>524</v>
      </c>
      <c r="J48" s="355" t="s">
        <v>524</v>
      </c>
      <c r="K48" s="355" t="s">
        <v>524</v>
      </c>
      <c r="L48" s="355" t="s">
        <v>524</v>
      </c>
      <c r="M48" s="356" t="s">
        <v>524</v>
      </c>
    </row>
    <row r="49" spans="2:13" ht="27.75" customHeight="1" x14ac:dyDescent="0.15">
      <c r="B49" s="1212"/>
      <c r="C49" s="1213"/>
      <c r="D49" s="103"/>
      <c r="E49" s="1214" t="s">
        <v>39</v>
      </c>
      <c r="F49" s="1214"/>
      <c r="G49" s="1214"/>
      <c r="H49" s="1215"/>
      <c r="I49" s="354" t="s">
        <v>524</v>
      </c>
      <c r="J49" s="355" t="s">
        <v>524</v>
      </c>
      <c r="K49" s="355" t="s">
        <v>524</v>
      </c>
      <c r="L49" s="355" t="s">
        <v>524</v>
      </c>
      <c r="M49" s="356" t="s">
        <v>524</v>
      </c>
    </row>
    <row r="50" spans="2:13" ht="27.75" customHeight="1" x14ac:dyDescent="0.15">
      <c r="B50" s="1208" t="s">
        <v>40</v>
      </c>
      <c r="C50" s="1209"/>
      <c r="D50" s="106"/>
      <c r="E50" s="1214" t="s">
        <v>41</v>
      </c>
      <c r="F50" s="1214"/>
      <c r="G50" s="1214"/>
      <c r="H50" s="1215"/>
      <c r="I50" s="354">
        <v>4214</v>
      </c>
      <c r="J50" s="355">
        <v>4336</v>
      </c>
      <c r="K50" s="355">
        <v>4371</v>
      </c>
      <c r="L50" s="355">
        <v>4244</v>
      </c>
      <c r="M50" s="356">
        <v>4874</v>
      </c>
    </row>
    <row r="51" spans="2:13" ht="27.75" customHeight="1" x14ac:dyDescent="0.15">
      <c r="B51" s="1210"/>
      <c r="C51" s="1211"/>
      <c r="D51" s="103"/>
      <c r="E51" s="1214" t="s">
        <v>42</v>
      </c>
      <c r="F51" s="1214"/>
      <c r="G51" s="1214"/>
      <c r="H51" s="1215"/>
      <c r="I51" s="354">
        <v>3</v>
      </c>
      <c r="J51" s="355">
        <v>1</v>
      </c>
      <c r="K51" s="355">
        <v>1</v>
      </c>
      <c r="L51" s="355">
        <v>1</v>
      </c>
      <c r="M51" s="356">
        <v>1</v>
      </c>
    </row>
    <row r="52" spans="2:13" ht="27.75" customHeight="1" x14ac:dyDescent="0.15">
      <c r="B52" s="1212"/>
      <c r="C52" s="1213"/>
      <c r="D52" s="103"/>
      <c r="E52" s="1214" t="s">
        <v>43</v>
      </c>
      <c r="F52" s="1214"/>
      <c r="G52" s="1214"/>
      <c r="H52" s="1215"/>
      <c r="I52" s="354">
        <v>9447</v>
      </c>
      <c r="J52" s="355">
        <v>9646</v>
      </c>
      <c r="K52" s="355">
        <v>9565</v>
      </c>
      <c r="L52" s="355">
        <v>10788</v>
      </c>
      <c r="M52" s="356">
        <v>10435</v>
      </c>
    </row>
    <row r="53" spans="2:13" ht="27.75" customHeight="1" thickBot="1" x14ac:dyDescent="0.2">
      <c r="B53" s="1216" t="s">
        <v>44</v>
      </c>
      <c r="C53" s="1217"/>
      <c r="D53" s="107"/>
      <c r="E53" s="1218" t="s">
        <v>45</v>
      </c>
      <c r="F53" s="1218"/>
      <c r="G53" s="1218"/>
      <c r="H53" s="1219"/>
      <c r="I53" s="357">
        <v>2125</v>
      </c>
      <c r="J53" s="358">
        <v>1783</v>
      </c>
      <c r="K53" s="358">
        <v>1574</v>
      </c>
      <c r="L53" s="358">
        <v>1196</v>
      </c>
      <c r="M53" s="359">
        <v>1279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71tK5IdqM6mEdFBUyI71hNfzK9VdzTaN4I98pvNvwne0SA35J3yTv3SNDq/HzsYW38oMi4q7t8zHwvoczRZ4A==" saltValue="LLnJ8GEUKyYQfIHrReZC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5" t="s">
        <v>48</v>
      </c>
      <c r="D55" s="1235"/>
      <c r="E55" s="1236"/>
      <c r="F55" s="119">
        <v>978</v>
      </c>
      <c r="G55" s="119">
        <v>928</v>
      </c>
      <c r="H55" s="120">
        <v>1028</v>
      </c>
    </row>
    <row r="56" spans="2:8" ht="52.5" customHeight="1" x14ac:dyDescent="0.15">
      <c r="B56" s="121"/>
      <c r="C56" s="1237" t="s">
        <v>49</v>
      </c>
      <c r="D56" s="1237"/>
      <c r="E56" s="1238"/>
      <c r="F56" s="122">
        <v>1227</v>
      </c>
      <c r="G56" s="122">
        <v>1227</v>
      </c>
      <c r="H56" s="123">
        <v>1590</v>
      </c>
    </row>
    <row r="57" spans="2:8" ht="53.25" customHeight="1" x14ac:dyDescent="0.15">
      <c r="B57" s="121"/>
      <c r="C57" s="1239" t="s">
        <v>50</v>
      </c>
      <c r="D57" s="1239"/>
      <c r="E57" s="1240"/>
      <c r="F57" s="124">
        <v>1700</v>
      </c>
      <c r="G57" s="124">
        <v>1540</v>
      </c>
      <c r="H57" s="125">
        <v>1711</v>
      </c>
    </row>
    <row r="58" spans="2:8" ht="45.75" customHeight="1" x14ac:dyDescent="0.15">
      <c r="B58" s="126"/>
      <c r="C58" s="1227" t="s">
        <v>603</v>
      </c>
      <c r="D58" s="1228"/>
      <c r="E58" s="1229"/>
      <c r="F58" s="127">
        <v>404</v>
      </c>
      <c r="G58" s="127">
        <v>264</v>
      </c>
      <c r="H58" s="128">
        <v>408</v>
      </c>
    </row>
    <row r="59" spans="2:8" ht="45.75" customHeight="1" x14ac:dyDescent="0.15">
      <c r="B59" s="126"/>
      <c r="C59" s="1227" t="s">
        <v>604</v>
      </c>
      <c r="D59" s="1228"/>
      <c r="E59" s="1229"/>
      <c r="F59" s="127">
        <v>356</v>
      </c>
      <c r="G59" s="127">
        <v>358</v>
      </c>
      <c r="H59" s="128">
        <v>370</v>
      </c>
    </row>
    <row r="60" spans="2:8" ht="45.75" customHeight="1" x14ac:dyDescent="0.15">
      <c r="B60" s="126"/>
      <c r="C60" s="1227" t="s">
        <v>605</v>
      </c>
      <c r="D60" s="1228"/>
      <c r="E60" s="1229"/>
      <c r="F60" s="127">
        <v>345</v>
      </c>
      <c r="G60" s="127">
        <v>346</v>
      </c>
      <c r="H60" s="128">
        <v>344</v>
      </c>
    </row>
    <row r="61" spans="2:8" ht="45.75" customHeight="1" x14ac:dyDescent="0.15">
      <c r="B61" s="126"/>
      <c r="C61" s="1227" t="s">
        <v>606</v>
      </c>
      <c r="D61" s="1228"/>
      <c r="E61" s="1229"/>
      <c r="F61" s="127">
        <v>349</v>
      </c>
      <c r="G61" s="127">
        <v>288</v>
      </c>
      <c r="H61" s="128">
        <v>283</v>
      </c>
    </row>
    <row r="62" spans="2:8" ht="45.75" customHeight="1" thickBot="1" x14ac:dyDescent="0.2">
      <c r="B62" s="129"/>
      <c r="C62" s="1230" t="s">
        <v>607</v>
      </c>
      <c r="D62" s="1231"/>
      <c r="E62" s="1232"/>
      <c r="F62" s="130">
        <v>106</v>
      </c>
      <c r="G62" s="130">
        <v>111</v>
      </c>
      <c r="H62" s="131">
        <v>113</v>
      </c>
    </row>
    <row r="63" spans="2:8" ht="52.5" customHeight="1" thickBot="1" x14ac:dyDescent="0.2">
      <c r="B63" s="132"/>
      <c r="C63" s="1233" t="s">
        <v>51</v>
      </c>
      <c r="D63" s="1233"/>
      <c r="E63" s="1234"/>
      <c r="F63" s="133">
        <v>3904</v>
      </c>
      <c r="G63" s="133">
        <v>3694</v>
      </c>
      <c r="H63" s="134">
        <v>4329</v>
      </c>
    </row>
    <row r="64" spans="2:8" x14ac:dyDescent="0.15"/>
  </sheetData>
  <sheetProtection algorithmName="SHA-512" hashValue="oSmEuVRfm6Y60afOL7T4iwFuittK3ggPM/FYkqI+BX/QhX0iPATgnrjyHHlRLUhbrSWuybkQx8Kpp73E0+EvSw==" saltValue="Z8ICH4s8UPie/lBSH/6q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565</v>
      </c>
      <c r="BQ50" s="1274"/>
      <c r="BR50" s="1274"/>
      <c r="BS50" s="1274"/>
      <c r="BT50" s="1274"/>
      <c r="BU50" s="1274"/>
      <c r="BV50" s="1274"/>
      <c r="BW50" s="1274"/>
      <c r="BX50" s="1274" t="s">
        <v>566</v>
      </c>
      <c r="BY50" s="1274"/>
      <c r="BZ50" s="1274"/>
      <c r="CA50" s="1274"/>
      <c r="CB50" s="1274"/>
      <c r="CC50" s="1274"/>
      <c r="CD50" s="1274"/>
      <c r="CE50" s="1274"/>
      <c r="CF50" s="1274" t="s">
        <v>567</v>
      </c>
      <c r="CG50" s="1274"/>
      <c r="CH50" s="1274"/>
      <c r="CI50" s="1274"/>
      <c r="CJ50" s="1274"/>
      <c r="CK50" s="1274"/>
      <c r="CL50" s="1274"/>
      <c r="CM50" s="1274"/>
      <c r="CN50" s="1274" t="s">
        <v>568</v>
      </c>
      <c r="CO50" s="1274"/>
      <c r="CP50" s="1274"/>
      <c r="CQ50" s="1274"/>
      <c r="CR50" s="1274"/>
      <c r="CS50" s="1274"/>
      <c r="CT50" s="1274"/>
      <c r="CU50" s="1274"/>
      <c r="CV50" s="1274" t="s">
        <v>569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613</v>
      </c>
      <c r="AO51" s="1278"/>
      <c r="AP51" s="1278"/>
      <c r="AQ51" s="1278"/>
      <c r="AR51" s="1278"/>
      <c r="AS51" s="1278"/>
      <c r="AT51" s="1278"/>
      <c r="AU51" s="1278"/>
      <c r="AV51" s="1278"/>
      <c r="AW51" s="1278"/>
      <c r="AX51" s="1278"/>
      <c r="AY51" s="1278"/>
      <c r="AZ51" s="1278"/>
      <c r="BA51" s="1278"/>
      <c r="BB51" s="1278" t="s">
        <v>614</v>
      </c>
      <c r="BC51" s="1278"/>
      <c r="BD51" s="1278"/>
      <c r="BE51" s="1278"/>
      <c r="BF51" s="1278"/>
      <c r="BG51" s="1278"/>
      <c r="BH51" s="1278"/>
      <c r="BI51" s="1278"/>
      <c r="BJ51" s="1278"/>
      <c r="BK51" s="1278"/>
      <c r="BL51" s="1278"/>
      <c r="BM51" s="1278"/>
      <c r="BN51" s="1278"/>
      <c r="BO51" s="1278"/>
      <c r="BP51" s="1279">
        <v>50.6</v>
      </c>
      <c r="BQ51" s="1279"/>
      <c r="BR51" s="1279"/>
      <c r="BS51" s="1279"/>
      <c r="BT51" s="1279"/>
      <c r="BU51" s="1279"/>
      <c r="BV51" s="1279"/>
      <c r="BW51" s="1279"/>
      <c r="BX51" s="1279">
        <v>42.1</v>
      </c>
      <c r="BY51" s="1279"/>
      <c r="BZ51" s="1279"/>
      <c r="CA51" s="1279"/>
      <c r="CB51" s="1279"/>
      <c r="CC51" s="1279"/>
      <c r="CD51" s="1279"/>
      <c r="CE51" s="1279"/>
      <c r="CF51" s="1279">
        <v>37.5</v>
      </c>
      <c r="CG51" s="1279"/>
      <c r="CH51" s="1279"/>
      <c r="CI51" s="1279"/>
      <c r="CJ51" s="1279"/>
      <c r="CK51" s="1279"/>
      <c r="CL51" s="1279"/>
      <c r="CM51" s="1279"/>
      <c r="CN51" s="1279">
        <v>26.9</v>
      </c>
      <c r="CO51" s="1279"/>
      <c r="CP51" s="1279"/>
      <c r="CQ51" s="1279"/>
      <c r="CR51" s="1279"/>
      <c r="CS51" s="1279"/>
      <c r="CT51" s="1279"/>
      <c r="CU51" s="1279"/>
      <c r="CV51" s="1279">
        <v>26.7</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615</v>
      </c>
      <c r="BC53" s="1278"/>
      <c r="BD53" s="1278"/>
      <c r="BE53" s="1278"/>
      <c r="BF53" s="1278"/>
      <c r="BG53" s="1278"/>
      <c r="BH53" s="1278"/>
      <c r="BI53" s="1278"/>
      <c r="BJ53" s="1278"/>
      <c r="BK53" s="1278"/>
      <c r="BL53" s="1278"/>
      <c r="BM53" s="1278"/>
      <c r="BN53" s="1278"/>
      <c r="BO53" s="1278"/>
      <c r="BP53" s="1279">
        <v>65.400000000000006</v>
      </c>
      <c r="BQ53" s="1279"/>
      <c r="BR53" s="1279"/>
      <c r="BS53" s="1279"/>
      <c r="BT53" s="1279"/>
      <c r="BU53" s="1279"/>
      <c r="BV53" s="1279"/>
      <c r="BW53" s="1279"/>
      <c r="BX53" s="1279">
        <v>64.8</v>
      </c>
      <c r="BY53" s="1279"/>
      <c r="BZ53" s="1279"/>
      <c r="CA53" s="1279"/>
      <c r="CB53" s="1279"/>
      <c r="CC53" s="1279"/>
      <c r="CD53" s="1279"/>
      <c r="CE53" s="1279"/>
      <c r="CF53" s="1279">
        <v>65.8</v>
      </c>
      <c r="CG53" s="1279"/>
      <c r="CH53" s="1279"/>
      <c r="CI53" s="1279"/>
      <c r="CJ53" s="1279"/>
      <c r="CK53" s="1279"/>
      <c r="CL53" s="1279"/>
      <c r="CM53" s="1279"/>
      <c r="CN53" s="1279">
        <v>66.5</v>
      </c>
      <c r="CO53" s="1279"/>
      <c r="CP53" s="1279"/>
      <c r="CQ53" s="1279"/>
      <c r="CR53" s="1279"/>
      <c r="CS53" s="1279"/>
      <c r="CT53" s="1279"/>
      <c r="CU53" s="1279"/>
      <c r="CV53" s="1279">
        <v>65.900000000000006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616</v>
      </c>
      <c r="AO55" s="1274"/>
      <c r="AP55" s="1274"/>
      <c r="AQ55" s="1274"/>
      <c r="AR55" s="1274"/>
      <c r="AS55" s="1274"/>
      <c r="AT55" s="1274"/>
      <c r="AU55" s="1274"/>
      <c r="AV55" s="1274"/>
      <c r="AW55" s="1274"/>
      <c r="AX55" s="1274"/>
      <c r="AY55" s="1274"/>
      <c r="AZ55" s="1274"/>
      <c r="BA55" s="1274"/>
      <c r="BB55" s="1278" t="s">
        <v>614</v>
      </c>
      <c r="BC55" s="1278"/>
      <c r="BD55" s="1278"/>
      <c r="BE55" s="1278"/>
      <c r="BF55" s="1278"/>
      <c r="BG55" s="1278"/>
      <c r="BH55" s="1278"/>
      <c r="BI55" s="1278"/>
      <c r="BJ55" s="1278"/>
      <c r="BK55" s="1278"/>
      <c r="BL55" s="1278"/>
      <c r="BM55" s="1278"/>
      <c r="BN55" s="1278"/>
      <c r="BO55" s="1278"/>
      <c r="BP55" s="1279">
        <v>28.5</v>
      </c>
      <c r="BQ55" s="1279"/>
      <c r="BR55" s="1279"/>
      <c r="BS55" s="1279"/>
      <c r="BT55" s="1279"/>
      <c r="BU55" s="1279"/>
      <c r="BV55" s="1279"/>
      <c r="BW55" s="1279"/>
      <c r="BX55" s="1279">
        <v>20.5</v>
      </c>
      <c r="BY55" s="1279"/>
      <c r="BZ55" s="1279"/>
      <c r="CA55" s="1279"/>
      <c r="CB55" s="1279"/>
      <c r="CC55" s="1279"/>
      <c r="CD55" s="1279"/>
      <c r="CE55" s="1279"/>
      <c r="CF55" s="1279">
        <v>21.4</v>
      </c>
      <c r="CG55" s="1279"/>
      <c r="CH55" s="1279"/>
      <c r="CI55" s="1279"/>
      <c r="CJ55" s="1279"/>
      <c r="CK55" s="1279"/>
      <c r="CL55" s="1279"/>
      <c r="CM55" s="1279"/>
      <c r="CN55" s="1279">
        <v>13.7</v>
      </c>
      <c r="CO55" s="1279"/>
      <c r="CP55" s="1279"/>
      <c r="CQ55" s="1279"/>
      <c r="CR55" s="1279"/>
      <c r="CS55" s="1279"/>
      <c r="CT55" s="1279"/>
      <c r="CU55" s="1279"/>
      <c r="CV55" s="1279">
        <v>6.9</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615</v>
      </c>
      <c r="BC57" s="1278"/>
      <c r="BD57" s="1278"/>
      <c r="BE57" s="1278"/>
      <c r="BF57" s="1278"/>
      <c r="BG57" s="1278"/>
      <c r="BH57" s="1278"/>
      <c r="BI57" s="1278"/>
      <c r="BJ57" s="1278"/>
      <c r="BK57" s="1278"/>
      <c r="BL57" s="1278"/>
      <c r="BM57" s="1278"/>
      <c r="BN57" s="1278"/>
      <c r="BO57" s="1278"/>
      <c r="BP57" s="1279">
        <v>59.7</v>
      </c>
      <c r="BQ57" s="1279"/>
      <c r="BR57" s="1279"/>
      <c r="BS57" s="1279"/>
      <c r="BT57" s="1279"/>
      <c r="BU57" s="1279"/>
      <c r="BV57" s="1279"/>
      <c r="BW57" s="1279"/>
      <c r="BX57" s="1279">
        <v>60.3</v>
      </c>
      <c r="BY57" s="1279"/>
      <c r="BZ57" s="1279"/>
      <c r="CA57" s="1279"/>
      <c r="CB57" s="1279"/>
      <c r="CC57" s="1279"/>
      <c r="CD57" s="1279"/>
      <c r="CE57" s="1279"/>
      <c r="CF57" s="1279">
        <v>60.5</v>
      </c>
      <c r="CG57" s="1279"/>
      <c r="CH57" s="1279"/>
      <c r="CI57" s="1279"/>
      <c r="CJ57" s="1279"/>
      <c r="CK57" s="1279"/>
      <c r="CL57" s="1279"/>
      <c r="CM57" s="1279"/>
      <c r="CN57" s="1279">
        <v>62</v>
      </c>
      <c r="CO57" s="1279"/>
      <c r="CP57" s="1279"/>
      <c r="CQ57" s="1279"/>
      <c r="CR57" s="1279"/>
      <c r="CS57" s="1279"/>
      <c r="CT57" s="1279"/>
      <c r="CU57" s="1279"/>
      <c r="CV57" s="1279">
        <v>62.9</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617</v>
      </c>
    </row>
    <row r="64" spans="1:109" x14ac:dyDescent="0.15">
      <c r="B64" s="1249"/>
      <c r="G64" s="1256"/>
      <c r="I64" s="1289"/>
      <c r="J64" s="1289"/>
      <c r="K64" s="1289"/>
      <c r="L64" s="1289"/>
      <c r="M64" s="1289"/>
      <c r="N64" s="1290"/>
      <c r="AM64" s="1256"/>
      <c r="AN64" s="1256" t="s">
        <v>610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618</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565</v>
      </c>
      <c r="BQ72" s="1274"/>
      <c r="BR72" s="1274"/>
      <c r="BS72" s="1274"/>
      <c r="BT72" s="1274"/>
      <c r="BU72" s="1274"/>
      <c r="BV72" s="1274"/>
      <c r="BW72" s="1274"/>
      <c r="BX72" s="1274" t="s">
        <v>566</v>
      </c>
      <c r="BY72" s="1274"/>
      <c r="BZ72" s="1274"/>
      <c r="CA72" s="1274"/>
      <c r="CB72" s="1274"/>
      <c r="CC72" s="1274"/>
      <c r="CD72" s="1274"/>
      <c r="CE72" s="1274"/>
      <c r="CF72" s="1274" t="s">
        <v>567</v>
      </c>
      <c r="CG72" s="1274"/>
      <c r="CH72" s="1274"/>
      <c r="CI72" s="1274"/>
      <c r="CJ72" s="1274"/>
      <c r="CK72" s="1274"/>
      <c r="CL72" s="1274"/>
      <c r="CM72" s="1274"/>
      <c r="CN72" s="1274" t="s">
        <v>568</v>
      </c>
      <c r="CO72" s="1274"/>
      <c r="CP72" s="1274"/>
      <c r="CQ72" s="1274"/>
      <c r="CR72" s="1274"/>
      <c r="CS72" s="1274"/>
      <c r="CT72" s="1274"/>
      <c r="CU72" s="1274"/>
      <c r="CV72" s="1274" t="s">
        <v>569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613</v>
      </c>
      <c r="AO73" s="1278"/>
      <c r="AP73" s="1278"/>
      <c r="AQ73" s="1278"/>
      <c r="AR73" s="1278"/>
      <c r="AS73" s="1278"/>
      <c r="AT73" s="1278"/>
      <c r="AU73" s="1278"/>
      <c r="AV73" s="1278"/>
      <c r="AW73" s="1278"/>
      <c r="AX73" s="1278"/>
      <c r="AY73" s="1278"/>
      <c r="AZ73" s="1278"/>
      <c r="BA73" s="1278"/>
      <c r="BB73" s="1278" t="s">
        <v>614</v>
      </c>
      <c r="BC73" s="1278"/>
      <c r="BD73" s="1278"/>
      <c r="BE73" s="1278"/>
      <c r="BF73" s="1278"/>
      <c r="BG73" s="1278"/>
      <c r="BH73" s="1278"/>
      <c r="BI73" s="1278"/>
      <c r="BJ73" s="1278"/>
      <c r="BK73" s="1278"/>
      <c r="BL73" s="1278"/>
      <c r="BM73" s="1278"/>
      <c r="BN73" s="1278"/>
      <c r="BO73" s="1278"/>
      <c r="BP73" s="1279">
        <v>50.6</v>
      </c>
      <c r="BQ73" s="1279"/>
      <c r="BR73" s="1279"/>
      <c r="BS73" s="1279"/>
      <c r="BT73" s="1279"/>
      <c r="BU73" s="1279"/>
      <c r="BV73" s="1279"/>
      <c r="BW73" s="1279"/>
      <c r="BX73" s="1279">
        <v>42.1</v>
      </c>
      <c r="BY73" s="1279"/>
      <c r="BZ73" s="1279"/>
      <c r="CA73" s="1279"/>
      <c r="CB73" s="1279"/>
      <c r="CC73" s="1279"/>
      <c r="CD73" s="1279"/>
      <c r="CE73" s="1279"/>
      <c r="CF73" s="1279">
        <v>37.5</v>
      </c>
      <c r="CG73" s="1279"/>
      <c r="CH73" s="1279"/>
      <c r="CI73" s="1279"/>
      <c r="CJ73" s="1279"/>
      <c r="CK73" s="1279"/>
      <c r="CL73" s="1279"/>
      <c r="CM73" s="1279"/>
      <c r="CN73" s="1279">
        <v>26.9</v>
      </c>
      <c r="CO73" s="1279"/>
      <c r="CP73" s="1279"/>
      <c r="CQ73" s="1279"/>
      <c r="CR73" s="1279"/>
      <c r="CS73" s="1279"/>
      <c r="CT73" s="1279"/>
      <c r="CU73" s="1279"/>
      <c r="CV73" s="1279">
        <v>26.7</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619</v>
      </c>
      <c r="BC75" s="1278"/>
      <c r="BD75" s="1278"/>
      <c r="BE75" s="1278"/>
      <c r="BF75" s="1278"/>
      <c r="BG75" s="1278"/>
      <c r="BH75" s="1278"/>
      <c r="BI75" s="1278"/>
      <c r="BJ75" s="1278"/>
      <c r="BK75" s="1278"/>
      <c r="BL75" s="1278"/>
      <c r="BM75" s="1278"/>
      <c r="BN75" s="1278"/>
      <c r="BO75" s="1278"/>
      <c r="BP75" s="1279">
        <v>5.5</v>
      </c>
      <c r="BQ75" s="1279"/>
      <c r="BR75" s="1279"/>
      <c r="BS75" s="1279"/>
      <c r="BT75" s="1279"/>
      <c r="BU75" s="1279"/>
      <c r="BV75" s="1279"/>
      <c r="BW75" s="1279"/>
      <c r="BX75" s="1279">
        <v>6.4</v>
      </c>
      <c r="BY75" s="1279"/>
      <c r="BZ75" s="1279"/>
      <c r="CA75" s="1279"/>
      <c r="CB75" s="1279"/>
      <c r="CC75" s="1279"/>
      <c r="CD75" s="1279"/>
      <c r="CE75" s="1279"/>
      <c r="CF75" s="1279">
        <v>6.7</v>
      </c>
      <c r="CG75" s="1279"/>
      <c r="CH75" s="1279"/>
      <c r="CI75" s="1279"/>
      <c r="CJ75" s="1279"/>
      <c r="CK75" s="1279"/>
      <c r="CL75" s="1279"/>
      <c r="CM75" s="1279"/>
      <c r="CN75" s="1279">
        <v>7.6</v>
      </c>
      <c r="CO75" s="1279"/>
      <c r="CP75" s="1279"/>
      <c r="CQ75" s="1279"/>
      <c r="CR75" s="1279"/>
      <c r="CS75" s="1279"/>
      <c r="CT75" s="1279"/>
      <c r="CU75" s="1279"/>
      <c r="CV75" s="1279">
        <v>7.8</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616</v>
      </c>
      <c r="AO77" s="1274"/>
      <c r="AP77" s="1274"/>
      <c r="AQ77" s="1274"/>
      <c r="AR77" s="1274"/>
      <c r="AS77" s="1274"/>
      <c r="AT77" s="1274"/>
      <c r="AU77" s="1274"/>
      <c r="AV77" s="1274"/>
      <c r="AW77" s="1274"/>
      <c r="AX77" s="1274"/>
      <c r="AY77" s="1274"/>
      <c r="AZ77" s="1274"/>
      <c r="BA77" s="1274"/>
      <c r="BB77" s="1278" t="s">
        <v>614</v>
      </c>
      <c r="BC77" s="1278"/>
      <c r="BD77" s="1278"/>
      <c r="BE77" s="1278"/>
      <c r="BF77" s="1278"/>
      <c r="BG77" s="1278"/>
      <c r="BH77" s="1278"/>
      <c r="BI77" s="1278"/>
      <c r="BJ77" s="1278"/>
      <c r="BK77" s="1278"/>
      <c r="BL77" s="1278"/>
      <c r="BM77" s="1278"/>
      <c r="BN77" s="1278"/>
      <c r="BO77" s="1278"/>
      <c r="BP77" s="1279">
        <v>28.5</v>
      </c>
      <c r="BQ77" s="1279"/>
      <c r="BR77" s="1279"/>
      <c r="BS77" s="1279"/>
      <c r="BT77" s="1279"/>
      <c r="BU77" s="1279"/>
      <c r="BV77" s="1279"/>
      <c r="BW77" s="1279"/>
      <c r="BX77" s="1279">
        <v>20.5</v>
      </c>
      <c r="BY77" s="1279"/>
      <c r="BZ77" s="1279"/>
      <c r="CA77" s="1279"/>
      <c r="CB77" s="1279"/>
      <c r="CC77" s="1279"/>
      <c r="CD77" s="1279"/>
      <c r="CE77" s="1279"/>
      <c r="CF77" s="1279">
        <v>21.4</v>
      </c>
      <c r="CG77" s="1279"/>
      <c r="CH77" s="1279"/>
      <c r="CI77" s="1279"/>
      <c r="CJ77" s="1279"/>
      <c r="CK77" s="1279"/>
      <c r="CL77" s="1279"/>
      <c r="CM77" s="1279"/>
      <c r="CN77" s="1279">
        <v>13.7</v>
      </c>
      <c r="CO77" s="1279"/>
      <c r="CP77" s="1279"/>
      <c r="CQ77" s="1279"/>
      <c r="CR77" s="1279"/>
      <c r="CS77" s="1279"/>
      <c r="CT77" s="1279"/>
      <c r="CU77" s="1279"/>
      <c r="CV77" s="1279">
        <v>6.9</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619</v>
      </c>
      <c r="BC79" s="1278"/>
      <c r="BD79" s="1278"/>
      <c r="BE79" s="1278"/>
      <c r="BF79" s="1278"/>
      <c r="BG79" s="1278"/>
      <c r="BH79" s="1278"/>
      <c r="BI79" s="1278"/>
      <c r="BJ79" s="1278"/>
      <c r="BK79" s="1278"/>
      <c r="BL79" s="1278"/>
      <c r="BM79" s="1278"/>
      <c r="BN79" s="1278"/>
      <c r="BO79" s="1278"/>
      <c r="BP79" s="1279">
        <v>8</v>
      </c>
      <c r="BQ79" s="1279"/>
      <c r="BR79" s="1279"/>
      <c r="BS79" s="1279"/>
      <c r="BT79" s="1279"/>
      <c r="BU79" s="1279"/>
      <c r="BV79" s="1279"/>
      <c r="BW79" s="1279"/>
      <c r="BX79" s="1279">
        <v>7.9</v>
      </c>
      <c r="BY79" s="1279"/>
      <c r="BZ79" s="1279"/>
      <c r="CA79" s="1279"/>
      <c r="CB79" s="1279"/>
      <c r="CC79" s="1279"/>
      <c r="CD79" s="1279"/>
      <c r="CE79" s="1279"/>
      <c r="CF79" s="1279">
        <v>7.7</v>
      </c>
      <c r="CG79" s="1279"/>
      <c r="CH79" s="1279"/>
      <c r="CI79" s="1279"/>
      <c r="CJ79" s="1279"/>
      <c r="CK79" s="1279"/>
      <c r="CL79" s="1279"/>
      <c r="CM79" s="1279"/>
      <c r="CN79" s="1279">
        <v>7.9</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WQBsbZ3J5BaXzbb/hdzupLrqfiWMISrH/BylhqPcw6zhbJ23AuibIPeGdOsQNvPou/M/vKrg2DyMbMCy1XWNFQ==" saltValue="AaenOaNDjLmKN7Zg1em91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SAqZrOGUcWpYjGEgxYCUCxO09RiKkXugez/1RBYgWDqrlegTiUO7qS9A1qT66+CBuwvIEisDBTn4oq/1KZVNng==" saltValue="Yas50tyz08QqDV3szYLy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IFhzcJMOpTTO/8G7BvNQ49fJqu6QnxsipneyiPJx17igSdcXoOTtAk0WbNXheCLkFMh/3wKLnOn4TYU0N+n4pA==" saltValue="DzfAHRS/wC5DRzW7WHW2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36985</v>
      </c>
      <c r="E3" s="153"/>
      <c r="F3" s="154">
        <v>67343</v>
      </c>
      <c r="G3" s="155"/>
      <c r="H3" s="156"/>
    </row>
    <row r="4" spans="1:8" x14ac:dyDescent="0.15">
      <c r="A4" s="157"/>
      <c r="B4" s="158"/>
      <c r="C4" s="159"/>
      <c r="D4" s="160">
        <v>23050</v>
      </c>
      <c r="E4" s="161"/>
      <c r="F4" s="162">
        <v>32865</v>
      </c>
      <c r="G4" s="163"/>
      <c r="H4" s="164"/>
    </row>
    <row r="5" spans="1:8" x14ac:dyDescent="0.15">
      <c r="A5" s="145" t="s">
        <v>557</v>
      </c>
      <c r="B5" s="150"/>
      <c r="C5" s="151"/>
      <c r="D5" s="152">
        <v>109580</v>
      </c>
      <c r="E5" s="153"/>
      <c r="F5" s="154">
        <v>73475</v>
      </c>
      <c r="G5" s="155"/>
      <c r="H5" s="156"/>
    </row>
    <row r="6" spans="1:8" x14ac:dyDescent="0.15">
      <c r="A6" s="157"/>
      <c r="B6" s="158"/>
      <c r="C6" s="159"/>
      <c r="D6" s="160">
        <v>95331</v>
      </c>
      <c r="E6" s="161"/>
      <c r="F6" s="162">
        <v>43072</v>
      </c>
      <c r="G6" s="163"/>
      <c r="H6" s="164"/>
    </row>
    <row r="7" spans="1:8" x14ac:dyDescent="0.15">
      <c r="A7" s="145" t="s">
        <v>558</v>
      </c>
      <c r="B7" s="150"/>
      <c r="C7" s="151"/>
      <c r="D7" s="152">
        <v>57624</v>
      </c>
      <c r="E7" s="153"/>
      <c r="F7" s="154">
        <v>87464</v>
      </c>
      <c r="G7" s="155"/>
      <c r="H7" s="156"/>
    </row>
    <row r="8" spans="1:8" x14ac:dyDescent="0.15">
      <c r="A8" s="157"/>
      <c r="B8" s="158"/>
      <c r="C8" s="159"/>
      <c r="D8" s="160">
        <v>49871</v>
      </c>
      <c r="E8" s="161"/>
      <c r="F8" s="162">
        <v>47479</v>
      </c>
      <c r="G8" s="163"/>
      <c r="H8" s="164"/>
    </row>
    <row r="9" spans="1:8" x14ac:dyDescent="0.15">
      <c r="A9" s="145" t="s">
        <v>559</v>
      </c>
      <c r="B9" s="150"/>
      <c r="C9" s="151"/>
      <c r="D9" s="152">
        <v>123649</v>
      </c>
      <c r="E9" s="153"/>
      <c r="F9" s="154">
        <v>117234</v>
      </c>
      <c r="G9" s="155"/>
      <c r="H9" s="156"/>
    </row>
    <row r="10" spans="1:8" x14ac:dyDescent="0.15">
      <c r="A10" s="157"/>
      <c r="B10" s="158"/>
      <c r="C10" s="159"/>
      <c r="D10" s="160">
        <v>107431</v>
      </c>
      <c r="E10" s="161"/>
      <c r="F10" s="162">
        <v>59796</v>
      </c>
      <c r="G10" s="163"/>
      <c r="H10" s="164"/>
    </row>
    <row r="11" spans="1:8" x14ac:dyDescent="0.15">
      <c r="A11" s="145" t="s">
        <v>560</v>
      </c>
      <c r="B11" s="150"/>
      <c r="C11" s="151"/>
      <c r="D11" s="152">
        <v>109866</v>
      </c>
      <c r="E11" s="153"/>
      <c r="F11" s="154">
        <v>97758</v>
      </c>
      <c r="G11" s="155"/>
      <c r="H11" s="156"/>
    </row>
    <row r="12" spans="1:8" x14ac:dyDescent="0.15">
      <c r="A12" s="157"/>
      <c r="B12" s="158"/>
      <c r="C12" s="165"/>
      <c r="D12" s="160">
        <v>87879</v>
      </c>
      <c r="E12" s="161"/>
      <c r="F12" s="162">
        <v>45946</v>
      </c>
      <c r="G12" s="163"/>
      <c r="H12" s="164"/>
    </row>
    <row r="13" spans="1:8" x14ac:dyDescent="0.15">
      <c r="A13" s="145"/>
      <c r="B13" s="150"/>
      <c r="C13" s="166"/>
      <c r="D13" s="167">
        <v>87541</v>
      </c>
      <c r="E13" s="168"/>
      <c r="F13" s="169">
        <v>88655</v>
      </c>
      <c r="G13" s="170"/>
      <c r="H13" s="156"/>
    </row>
    <row r="14" spans="1:8" x14ac:dyDescent="0.15">
      <c r="A14" s="157"/>
      <c r="B14" s="158"/>
      <c r="C14" s="159"/>
      <c r="D14" s="160">
        <v>72712</v>
      </c>
      <c r="E14" s="161"/>
      <c r="F14" s="162">
        <v>45832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1.42</v>
      </c>
      <c r="C19" s="171">
        <f>ROUND(VALUE(SUBSTITUTE(実質収支比率等に係る経年分析!G$48,"▲","-")),2)</f>
        <v>2.06</v>
      </c>
      <c r="D19" s="171">
        <f>ROUND(VALUE(SUBSTITUTE(実質収支比率等に係る経年分析!H$48,"▲","-")),2)</f>
        <v>2.99</v>
      </c>
      <c r="E19" s="171">
        <f>ROUND(VALUE(SUBSTITUTE(実質収支比率等に係る経年分析!I$48,"▲","-")),2)</f>
        <v>1.26</v>
      </c>
      <c r="F19" s="171">
        <f>ROUND(VALUE(SUBSTITUTE(実質収支比率等に係る経年分析!J$48,"▲","-")),2)</f>
        <v>3.45</v>
      </c>
    </row>
    <row r="20" spans="1:11" x14ac:dyDescent="0.15">
      <c r="A20" s="171" t="s">
        <v>55</v>
      </c>
      <c r="B20" s="171">
        <f>ROUND(VALUE(SUBSTITUTE(実質収支比率等に係る経年分析!F$47,"▲","-")),2)</f>
        <v>20.39</v>
      </c>
      <c r="C20" s="171">
        <f>ROUND(VALUE(SUBSTITUTE(実質収支比率等に係る経年分析!G$47,"▲","-")),2)</f>
        <v>18.920000000000002</v>
      </c>
      <c r="D20" s="171">
        <f>ROUND(VALUE(SUBSTITUTE(実質収支比率等に係る経年分析!H$47,"▲","-")),2)</f>
        <v>19.98</v>
      </c>
      <c r="E20" s="171">
        <f>ROUND(VALUE(SUBSTITUTE(実質収支比率等に係る経年分析!I$47,"▲","-")),2)</f>
        <v>17.920000000000002</v>
      </c>
      <c r="F20" s="171">
        <f>ROUND(VALUE(SUBSTITUTE(実質収支比率等に係る経年分析!J$47,"▲","-")),2)</f>
        <v>18.41</v>
      </c>
    </row>
    <row r="21" spans="1:11" x14ac:dyDescent="0.15">
      <c r="A21" s="171" t="s">
        <v>56</v>
      </c>
      <c r="B21" s="171">
        <f>IF(ISNUMBER(VALUE(SUBSTITUTE(実質収支比率等に係る経年分析!F$49,"▲","-"))),ROUND(VALUE(SUBSTITUTE(実質収支比率等に係る経年分析!F$49,"▲","-")),2),NA())</f>
        <v>-2.97</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1.95</v>
      </c>
      <c r="E21" s="171">
        <f>IF(ISNUMBER(VALUE(SUBSTITUTE(実質収支比率等に係る経年分析!I$49,"▲","-"))),ROUND(VALUE(SUBSTITUTE(実質収支比率等に係る経年分析!I$49,"▲","-")),2),NA())</f>
        <v>-2.5299999999999998</v>
      </c>
      <c r="F21" s="171">
        <f>IF(ISNUMBER(VALUE(SUBSTITUTE(実質収支比率等に係る経年分析!J$49,"▲","-"))),ROUND(VALUE(SUBSTITUTE(実質収支比率等に係る経年分析!J$49,"▲","-")),2),NA())</f>
        <v>4.07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育英奨学金貸与事業費特別会計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勝浦地方卸売市場事業費特別会計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後期高齢者医療事業費特別会計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国民健康保険事業費特別会計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介護保険事業費特別会計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8.27</v>
      </c>
    </row>
    <row r="36" spans="1:16" x14ac:dyDescent="0.15">
      <c r="A36" s="172" t="str">
        <f>IF(連結実質赤字比率に係る赤字・黒字の構成分析!C$34="",NA(),連結実質赤字比率に係る赤字・黒字の構成分析!C$34)</f>
        <v>町立温泉病院事業会計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4.3899999999999997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601</v>
      </c>
      <c r="E42" s="173"/>
      <c r="F42" s="173"/>
      <c r="G42" s="173">
        <f>'実質公債費比率（分子）の構造'!L$52</f>
        <v>675</v>
      </c>
      <c r="H42" s="173"/>
      <c r="I42" s="173"/>
      <c r="J42" s="173">
        <f>'実質公債費比率（分子）の構造'!M$52</f>
        <v>700</v>
      </c>
      <c r="K42" s="173"/>
      <c r="L42" s="173"/>
      <c r="M42" s="173">
        <f>'実質公債費比率（分子）の構造'!N$52</f>
        <v>741</v>
      </c>
      <c r="N42" s="173"/>
      <c r="O42" s="173"/>
      <c r="P42" s="173">
        <f>'実質公債費比率（分子）の構造'!O$52</f>
        <v>811</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52</v>
      </c>
      <c r="C46" s="173"/>
      <c r="D46" s="173"/>
      <c r="E46" s="173">
        <f>'実質公債費比率（分子）の構造'!L$48</f>
        <v>69</v>
      </c>
      <c r="F46" s="173"/>
      <c r="G46" s="173"/>
      <c r="H46" s="173">
        <f>'実質公債費比率（分子）の構造'!M$48</f>
        <v>95</v>
      </c>
      <c r="I46" s="173"/>
      <c r="J46" s="173"/>
      <c r="K46" s="173">
        <f>'実質公債費比率（分子）の構造'!N$48</f>
        <v>146</v>
      </c>
      <c r="L46" s="173"/>
      <c r="M46" s="173"/>
      <c r="N46" s="173">
        <f>'実質公債費比率（分子）の構造'!O$48</f>
        <v>175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779</v>
      </c>
      <c r="C49" s="173"/>
      <c r="D49" s="173"/>
      <c r="E49" s="173">
        <f>'実質公債費比率（分子）の構造'!L$45</f>
        <v>901</v>
      </c>
      <c r="F49" s="173"/>
      <c r="G49" s="173"/>
      <c r="H49" s="173">
        <f>'実質公債費比率（分子）の構造'!M$45</f>
        <v>933</v>
      </c>
      <c r="I49" s="173"/>
      <c r="J49" s="173"/>
      <c r="K49" s="173">
        <f>'実質公債費比率（分子）の構造'!N$45</f>
        <v>961</v>
      </c>
      <c r="L49" s="173"/>
      <c r="M49" s="173"/>
      <c r="N49" s="173">
        <f>'実質公債費比率（分子）の構造'!O$45</f>
        <v>999</v>
      </c>
      <c r="O49" s="173"/>
      <c r="P49" s="173"/>
    </row>
    <row r="50" spans="1:16" x14ac:dyDescent="0.15">
      <c r="A50" s="173" t="s">
        <v>71</v>
      </c>
      <c r="B50" s="173" t="e">
        <f>NA()</f>
        <v>#N/A</v>
      </c>
      <c r="C50" s="173">
        <f>IF(ISNUMBER('実質公債費比率（分子）の構造'!K$53),'実質公債費比率（分子）の構造'!K$53,NA())</f>
        <v>230</v>
      </c>
      <c r="D50" s="173" t="e">
        <f>NA()</f>
        <v>#N/A</v>
      </c>
      <c r="E50" s="173" t="e">
        <f>NA()</f>
        <v>#N/A</v>
      </c>
      <c r="F50" s="173">
        <f>IF(ISNUMBER('実質公債費比率（分子）の構造'!L$53),'実質公債費比率（分子）の構造'!L$53,NA())</f>
        <v>295</v>
      </c>
      <c r="G50" s="173" t="e">
        <f>NA()</f>
        <v>#N/A</v>
      </c>
      <c r="H50" s="173" t="e">
        <f>NA()</f>
        <v>#N/A</v>
      </c>
      <c r="I50" s="173">
        <f>IF(ISNUMBER('実質公債費比率（分子）の構造'!M$53),'実質公債費比率（分子）の構造'!M$53,NA())</f>
        <v>328</v>
      </c>
      <c r="J50" s="173" t="e">
        <f>NA()</f>
        <v>#N/A</v>
      </c>
      <c r="K50" s="173" t="e">
        <f>NA()</f>
        <v>#N/A</v>
      </c>
      <c r="L50" s="173">
        <f>IF(ISNUMBER('実質公債費比率（分子）の構造'!N$53),'実質公債費比率（分子）の構造'!N$53,NA())</f>
        <v>366</v>
      </c>
      <c r="M50" s="173" t="e">
        <f>NA()</f>
        <v>#N/A</v>
      </c>
      <c r="N50" s="173" t="e">
        <f>NA()</f>
        <v>#N/A</v>
      </c>
      <c r="O50" s="173">
        <f>IF(ISNUMBER('実質公債費比率（分子）の構造'!O$53),'実質公債費比率（分子）の構造'!O$53,NA())</f>
        <v>363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9447</v>
      </c>
      <c r="E56" s="172"/>
      <c r="F56" s="172"/>
      <c r="G56" s="172">
        <f>'将来負担比率（分子）の構造'!J$52</f>
        <v>9646</v>
      </c>
      <c r="H56" s="172"/>
      <c r="I56" s="172"/>
      <c r="J56" s="172">
        <f>'将来負担比率（分子）の構造'!K$52</f>
        <v>9565</v>
      </c>
      <c r="K56" s="172"/>
      <c r="L56" s="172"/>
      <c r="M56" s="172">
        <f>'将来負担比率（分子）の構造'!L$52</f>
        <v>10788</v>
      </c>
      <c r="N56" s="172"/>
      <c r="O56" s="172"/>
      <c r="P56" s="172">
        <f>'将来負担比率（分子）の構造'!M$52</f>
        <v>10435</v>
      </c>
    </row>
    <row r="57" spans="1:16" x14ac:dyDescent="0.15">
      <c r="A57" s="172" t="s">
        <v>42</v>
      </c>
      <c r="B57" s="172"/>
      <c r="C57" s="172"/>
      <c r="D57" s="172">
        <f>'将来負担比率（分子）の構造'!I$51</f>
        <v>3</v>
      </c>
      <c r="E57" s="172"/>
      <c r="F57" s="172"/>
      <c r="G57" s="172">
        <f>'将来負担比率（分子）の構造'!J$51</f>
        <v>1</v>
      </c>
      <c r="H57" s="172"/>
      <c r="I57" s="172"/>
      <c r="J57" s="172">
        <f>'将来負担比率（分子）の構造'!K$51</f>
        <v>1</v>
      </c>
      <c r="K57" s="172"/>
      <c r="L57" s="172"/>
      <c r="M57" s="172">
        <f>'将来負担比率（分子）の構造'!L$51</f>
        <v>1</v>
      </c>
      <c r="N57" s="172"/>
      <c r="O57" s="172"/>
      <c r="P57" s="172">
        <f>'将来負担比率（分子）の構造'!M$51</f>
        <v>1</v>
      </c>
    </row>
    <row r="58" spans="1:16" x14ac:dyDescent="0.15">
      <c r="A58" s="172" t="s">
        <v>41</v>
      </c>
      <c r="B58" s="172"/>
      <c r="C58" s="172"/>
      <c r="D58" s="172">
        <f>'将来負担比率（分子）の構造'!I$50</f>
        <v>4214</v>
      </c>
      <c r="E58" s="172"/>
      <c r="F58" s="172"/>
      <c r="G58" s="172">
        <f>'将来負担比率（分子）の構造'!J$50</f>
        <v>4336</v>
      </c>
      <c r="H58" s="172"/>
      <c r="I58" s="172"/>
      <c r="J58" s="172">
        <f>'将来負担比率（分子）の構造'!K$50</f>
        <v>4371</v>
      </c>
      <c r="K58" s="172"/>
      <c r="L58" s="172"/>
      <c r="M58" s="172">
        <f>'将来負担比率（分子）の構造'!L$50</f>
        <v>4244</v>
      </c>
      <c r="N58" s="172"/>
      <c r="O58" s="172"/>
      <c r="P58" s="172">
        <f>'将来負担比率（分子）の構造'!M$50</f>
        <v>4874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1261</v>
      </c>
      <c r="C62" s="172"/>
      <c r="D62" s="172"/>
      <c r="E62" s="172">
        <f>'将来負担比率（分子）の構造'!J$45</f>
        <v>1160</v>
      </c>
      <c r="F62" s="172"/>
      <c r="G62" s="172"/>
      <c r="H62" s="172">
        <f>'将来負担比率（分子）の構造'!K$45</f>
        <v>1193</v>
      </c>
      <c r="I62" s="172"/>
      <c r="J62" s="172"/>
      <c r="K62" s="172">
        <f>'将来負担比率（分子）の構造'!L$45</f>
        <v>1129</v>
      </c>
      <c r="L62" s="172"/>
      <c r="M62" s="172"/>
      <c r="N62" s="172">
        <f>'将来負担比率（分子）の構造'!M$45</f>
        <v>1264</v>
      </c>
      <c r="O62" s="172"/>
      <c r="P62" s="172"/>
    </row>
    <row r="63" spans="1:16" x14ac:dyDescent="0.15">
      <c r="A63" s="172" t="s">
        <v>34</v>
      </c>
      <c r="B63" s="172">
        <f>'将来負担比率（分子）の構造'!I$44</f>
        <v>210</v>
      </c>
      <c r="C63" s="172"/>
      <c r="D63" s="172"/>
      <c r="E63" s="172">
        <f>'将来負担比率（分子）の構造'!J$44</f>
        <v>208</v>
      </c>
      <c r="F63" s="172"/>
      <c r="G63" s="172"/>
      <c r="H63" s="172">
        <f>'将来負担比率（分子）の構造'!K$44</f>
        <v>200</v>
      </c>
      <c r="I63" s="172"/>
      <c r="J63" s="172"/>
      <c r="K63" s="172">
        <f>'将来負担比率（分子）の構造'!L$44</f>
        <v>192</v>
      </c>
      <c r="L63" s="172"/>
      <c r="M63" s="172"/>
      <c r="N63" s="172">
        <f>'将来負担比率（分子）の構造'!M$44</f>
        <v>184</v>
      </c>
      <c r="O63" s="172"/>
      <c r="P63" s="172"/>
    </row>
    <row r="64" spans="1:16" x14ac:dyDescent="0.15">
      <c r="A64" s="172" t="s">
        <v>33</v>
      </c>
      <c r="B64" s="172">
        <f>'将来負担比率（分子）の構造'!I$43</f>
        <v>2097</v>
      </c>
      <c r="C64" s="172"/>
      <c r="D64" s="172"/>
      <c r="E64" s="172">
        <f>'将来負担比率（分子）の構造'!J$43</f>
        <v>1999</v>
      </c>
      <c r="F64" s="172"/>
      <c r="G64" s="172"/>
      <c r="H64" s="172">
        <f>'将来負担比率（分子）の構造'!K$43</f>
        <v>1820</v>
      </c>
      <c r="I64" s="172"/>
      <c r="J64" s="172"/>
      <c r="K64" s="172">
        <f>'将来負担比率（分子）の構造'!L$43</f>
        <v>1650</v>
      </c>
      <c r="L64" s="172"/>
      <c r="M64" s="172"/>
      <c r="N64" s="172">
        <f>'将来負担比率（分子）の構造'!M$43</f>
        <v>1518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12222</v>
      </c>
      <c r="C66" s="172"/>
      <c r="D66" s="172"/>
      <c r="E66" s="172">
        <f>'将来負担比率（分子）の構造'!J$41</f>
        <v>12399</v>
      </c>
      <c r="F66" s="172"/>
      <c r="G66" s="172"/>
      <c r="H66" s="172">
        <f>'将来負担比率（分子）の構造'!K$41</f>
        <v>12299</v>
      </c>
      <c r="I66" s="172"/>
      <c r="J66" s="172"/>
      <c r="K66" s="172">
        <f>'将来負担比率（分子）の構造'!L$41</f>
        <v>13258</v>
      </c>
      <c r="L66" s="172"/>
      <c r="M66" s="172"/>
      <c r="N66" s="172">
        <f>'将来負担比率（分子）の構造'!M$41</f>
        <v>13622</v>
      </c>
      <c r="O66" s="172"/>
      <c r="P66" s="172"/>
    </row>
    <row r="67" spans="1:16" x14ac:dyDescent="0.15">
      <c r="A67" s="172" t="s">
        <v>75</v>
      </c>
      <c r="B67" s="172" t="e">
        <f>NA()</f>
        <v>#N/A</v>
      </c>
      <c r="C67" s="172">
        <f>IF(ISNUMBER('将来負担比率（分子）の構造'!I$53), IF('将来負担比率（分子）の構造'!I$53 &lt; 0, 0, '将来負担比率（分子）の構造'!I$53), NA())</f>
        <v>2125</v>
      </c>
      <c r="D67" s="172" t="e">
        <f>NA()</f>
        <v>#N/A</v>
      </c>
      <c r="E67" s="172" t="e">
        <f>NA()</f>
        <v>#N/A</v>
      </c>
      <c r="F67" s="172">
        <f>IF(ISNUMBER('将来負担比率（分子）の構造'!J$53), IF('将来負担比率（分子）の構造'!J$53 &lt; 0, 0, '将来負担比率（分子）の構造'!J$53), NA())</f>
        <v>1783</v>
      </c>
      <c r="G67" s="172" t="e">
        <f>NA()</f>
        <v>#N/A</v>
      </c>
      <c r="H67" s="172" t="e">
        <f>NA()</f>
        <v>#N/A</v>
      </c>
      <c r="I67" s="172">
        <f>IF(ISNUMBER('将来負担比率（分子）の構造'!K$53), IF('将来負担比率（分子）の構造'!K$53 &lt; 0, 0, '将来負担比率（分子）の構造'!K$53), NA())</f>
        <v>1574</v>
      </c>
      <c r="J67" s="172" t="e">
        <f>NA()</f>
        <v>#N/A</v>
      </c>
      <c r="K67" s="172" t="e">
        <f>NA()</f>
        <v>#N/A</v>
      </c>
      <c r="L67" s="172">
        <f>IF(ISNUMBER('将来負担比率（分子）の構造'!L$53), IF('将来負担比率（分子）の構造'!L$53 &lt; 0, 0, '将来負担比率（分子）の構造'!L$53), NA())</f>
        <v>1196</v>
      </c>
      <c r="M67" s="172" t="e">
        <f>NA()</f>
        <v>#N/A</v>
      </c>
      <c r="N67" s="172" t="e">
        <f>NA()</f>
        <v>#N/A</v>
      </c>
      <c r="O67" s="172">
        <f>IF(ISNUMBER('将来負担比率（分子）の構造'!M$53), IF('将来負担比率（分子）の構造'!M$53 &lt; 0, 0, '将来負担比率（分子）の構造'!M$53), NA())</f>
        <v>1279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978</v>
      </c>
      <c r="C72" s="176">
        <f>基金残高に係る経年分析!G55</f>
        <v>928</v>
      </c>
      <c r="D72" s="176">
        <f>基金残高に係る経年分析!H55</f>
        <v>1028</v>
      </c>
    </row>
    <row r="73" spans="1:16" x14ac:dyDescent="0.15">
      <c r="A73" s="175" t="s">
        <v>78</v>
      </c>
      <c r="B73" s="176">
        <f>基金残高に係る経年分析!F56</f>
        <v>1227</v>
      </c>
      <c r="C73" s="176">
        <f>基金残高に係る経年分析!G56</f>
        <v>1227</v>
      </c>
      <c r="D73" s="176">
        <f>基金残高に係る経年分析!H56</f>
        <v>1590</v>
      </c>
    </row>
    <row r="74" spans="1:16" x14ac:dyDescent="0.15">
      <c r="A74" s="175" t="s">
        <v>79</v>
      </c>
      <c r="B74" s="176">
        <f>基金残高に係る経年分析!F57</f>
        <v>1700</v>
      </c>
      <c r="C74" s="176">
        <f>基金残高に係る経年分析!G57</f>
        <v>1540</v>
      </c>
      <c r="D74" s="176">
        <f>基金残高に係る経年分析!H57</f>
        <v>1711</v>
      </c>
    </row>
  </sheetData>
  <sheetProtection algorithmName="SHA-512" hashValue="gsZyAc9h5GCQ7RFnlXuNwZEokgvDL0GenIul/umMBS4VWy3Qjx9DVmTENx6J23rFNHE1eNewF5nlN1QfrugLpg==" saltValue="1G/FikYP6CC8kAvgaoTQ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227</v>
      </c>
      <c r="C5" s="617"/>
      <c r="D5" s="617"/>
      <c r="E5" s="617"/>
      <c r="F5" s="617"/>
      <c r="G5" s="617"/>
      <c r="H5" s="617"/>
      <c r="I5" s="617"/>
      <c r="J5" s="617"/>
      <c r="K5" s="617"/>
      <c r="L5" s="617"/>
      <c r="M5" s="617"/>
      <c r="N5" s="617"/>
      <c r="O5" s="617"/>
      <c r="P5" s="617"/>
      <c r="Q5" s="618"/>
      <c r="R5" s="619">
        <v>1392931</v>
      </c>
      <c r="S5" s="620"/>
      <c r="T5" s="620"/>
      <c r="U5" s="620"/>
      <c r="V5" s="620"/>
      <c r="W5" s="620"/>
      <c r="X5" s="620"/>
      <c r="Y5" s="621"/>
      <c r="Z5" s="622">
        <v>13.3</v>
      </c>
      <c r="AA5" s="622"/>
      <c r="AB5" s="622"/>
      <c r="AC5" s="622"/>
      <c r="AD5" s="623">
        <v>1392931</v>
      </c>
      <c r="AE5" s="623"/>
      <c r="AF5" s="623"/>
      <c r="AG5" s="623"/>
      <c r="AH5" s="623"/>
      <c r="AI5" s="623"/>
      <c r="AJ5" s="623"/>
      <c r="AK5" s="623"/>
      <c r="AL5" s="624">
        <v>25.1</v>
      </c>
      <c r="AM5" s="625"/>
      <c r="AN5" s="625"/>
      <c r="AO5" s="626"/>
      <c r="AP5" s="616" t="s">
        <v>228</v>
      </c>
      <c r="AQ5" s="617"/>
      <c r="AR5" s="617"/>
      <c r="AS5" s="617"/>
      <c r="AT5" s="617"/>
      <c r="AU5" s="617"/>
      <c r="AV5" s="617"/>
      <c r="AW5" s="617"/>
      <c r="AX5" s="617"/>
      <c r="AY5" s="617"/>
      <c r="AZ5" s="617"/>
      <c r="BA5" s="617"/>
      <c r="BB5" s="617"/>
      <c r="BC5" s="617"/>
      <c r="BD5" s="617"/>
      <c r="BE5" s="617"/>
      <c r="BF5" s="618"/>
      <c r="BG5" s="630">
        <v>1361141</v>
      </c>
      <c r="BH5" s="631"/>
      <c r="BI5" s="631"/>
      <c r="BJ5" s="631"/>
      <c r="BK5" s="631"/>
      <c r="BL5" s="631"/>
      <c r="BM5" s="631"/>
      <c r="BN5" s="632"/>
      <c r="BO5" s="633">
        <v>97.7</v>
      </c>
      <c r="BP5" s="633"/>
      <c r="BQ5" s="633"/>
      <c r="BR5" s="633"/>
      <c r="BS5" s="634" t="s">
        <v>129</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7" t="s">
        <v>232</v>
      </c>
      <c r="C6" s="628"/>
      <c r="D6" s="628"/>
      <c r="E6" s="628"/>
      <c r="F6" s="628"/>
      <c r="G6" s="628"/>
      <c r="H6" s="628"/>
      <c r="I6" s="628"/>
      <c r="J6" s="628"/>
      <c r="K6" s="628"/>
      <c r="L6" s="628"/>
      <c r="M6" s="628"/>
      <c r="N6" s="628"/>
      <c r="O6" s="628"/>
      <c r="P6" s="628"/>
      <c r="Q6" s="629"/>
      <c r="R6" s="630">
        <v>91066</v>
      </c>
      <c r="S6" s="631"/>
      <c r="T6" s="631"/>
      <c r="U6" s="631"/>
      <c r="V6" s="631"/>
      <c r="W6" s="631"/>
      <c r="X6" s="631"/>
      <c r="Y6" s="632"/>
      <c r="Z6" s="633">
        <v>0.9</v>
      </c>
      <c r="AA6" s="633"/>
      <c r="AB6" s="633"/>
      <c r="AC6" s="633"/>
      <c r="AD6" s="634">
        <v>91066</v>
      </c>
      <c r="AE6" s="634"/>
      <c r="AF6" s="634"/>
      <c r="AG6" s="634"/>
      <c r="AH6" s="634"/>
      <c r="AI6" s="634"/>
      <c r="AJ6" s="634"/>
      <c r="AK6" s="634"/>
      <c r="AL6" s="635">
        <v>1.6</v>
      </c>
      <c r="AM6" s="636"/>
      <c r="AN6" s="636"/>
      <c r="AO6" s="637"/>
      <c r="AP6" s="627" t="s">
        <v>233</v>
      </c>
      <c r="AQ6" s="628"/>
      <c r="AR6" s="628"/>
      <c r="AS6" s="628"/>
      <c r="AT6" s="628"/>
      <c r="AU6" s="628"/>
      <c r="AV6" s="628"/>
      <c r="AW6" s="628"/>
      <c r="AX6" s="628"/>
      <c r="AY6" s="628"/>
      <c r="AZ6" s="628"/>
      <c r="BA6" s="628"/>
      <c r="BB6" s="628"/>
      <c r="BC6" s="628"/>
      <c r="BD6" s="628"/>
      <c r="BE6" s="628"/>
      <c r="BF6" s="629"/>
      <c r="BG6" s="630">
        <v>1361141</v>
      </c>
      <c r="BH6" s="631"/>
      <c r="BI6" s="631"/>
      <c r="BJ6" s="631"/>
      <c r="BK6" s="631"/>
      <c r="BL6" s="631"/>
      <c r="BM6" s="631"/>
      <c r="BN6" s="632"/>
      <c r="BO6" s="633">
        <v>97.7</v>
      </c>
      <c r="BP6" s="633"/>
      <c r="BQ6" s="633"/>
      <c r="BR6" s="633"/>
      <c r="BS6" s="634" t="s">
        <v>129</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72682</v>
      </c>
      <c r="CS6" s="631"/>
      <c r="CT6" s="631"/>
      <c r="CU6" s="631"/>
      <c r="CV6" s="631"/>
      <c r="CW6" s="631"/>
      <c r="CX6" s="631"/>
      <c r="CY6" s="632"/>
      <c r="CZ6" s="624">
        <v>0.7</v>
      </c>
      <c r="DA6" s="625"/>
      <c r="DB6" s="625"/>
      <c r="DC6" s="644"/>
      <c r="DD6" s="639" t="s">
        <v>129</v>
      </c>
      <c r="DE6" s="631"/>
      <c r="DF6" s="631"/>
      <c r="DG6" s="631"/>
      <c r="DH6" s="631"/>
      <c r="DI6" s="631"/>
      <c r="DJ6" s="631"/>
      <c r="DK6" s="631"/>
      <c r="DL6" s="631"/>
      <c r="DM6" s="631"/>
      <c r="DN6" s="631"/>
      <c r="DO6" s="631"/>
      <c r="DP6" s="632"/>
      <c r="DQ6" s="639">
        <v>72682</v>
      </c>
      <c r="DR6" s="631"/>
      <c r="DS6" s="631"/>
      <c r="DT6" s="631"/>
      <c r="DU6" s="631"/>
      <c r="DV6" s="631"/>
      <c r="DW6" s="631"/>
      <c r="DX6" s="631"/>
      <c r="DY6" s="631"/>
      <c r="DZ6" s="631"/>
      <c r="EA6" s="631"/>
      <c r="EB6" s="631"/>
      <c r="EC6" s="640"/>
    </row>
    <row r="7" spans="2:143" ht="11.25" customHeight="1" x14ac:dyDescent="0.15">
      <c r="B7" s="627" t="s">
        <v>235</v>
      </c>
      <c r="C7" s="628"/>
      <c r="D7" s="628"/>
      <c r="E7" s="628"/>
      <c r="F7" s="628"/>
      <c r="G7" s="628"/>
      <c r="H7" s="628"/>
      <c r="I7" s="628"/>
      <c r="J7" s="628"/>
      <c r="K7" s="628"/>
      <c r="L7" s="628"/>
      <c r="M7" s="628"/>
      <c r="N7" s="628"/>
      <c r="O7" s="628"/>
      <c r="P7" s="628"/>
      <c r="Q7" s="629"/>
      <c r="R7" s="630">
        <v>1390</v>
      </c>
      <c r="S7" s="631"/>
      <c r="T7" s="631"/>
      <c r="U7" s="631"/>
      <c r="V7" s="631"/>
      <c r="W7" s="631"/>
      <c r="X7" s="631"/>
      <c r="Y7" s="632"/>
      <c r="Z7" s="633">
        <v>0</v>
      </c>
      <c r="AA7" s="633"/>
      <c r="AB7" s="633"/>
      <c r="AC7" s="633"/>
      <c r="AD7" s="634">
        <v>1390</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527945</v>
      </c>
      <c r="BH7" s="631"/>
      <c r="BI7" s="631"/>
      <c r="BJ7" s="631"/>
      <c r="BK7" s="631"/>
      <c r="BL7" s="631"/>
      <c r="BM7" s="631"/>
      <c r="BN7" s="632"/>
      <c r="BO7" s="633">
        <v>37.9</v>
      </c>
      <c r="BP7" s="633"/>
      <c r="BQ7" s="633"/>
      <c r="BR7" s="633"/>
      <c r="BS7" s="634" t="s">
        <v>129</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1681653</v>
      </c>
      <c r="CS7" s="631"/>
      <c r="CT7" s="631"/>
      <c r="CU7" s="631"/>
      <c r="CV7" s="631"/>
      <c r="CW7" s="631"/>
      <c r="CX7" s="631"/>
      <c r="CY7" s="632"/>
      <c r="CZ7" s="633">
        <v>16.399999999999999</v>
      </c>
      <c r="DA7" s="633"/>
      <c r="DB7" s="633"/>
      <c r="DC7" s="633"/>
      <c r="DD7" s="639">
        <v>13703</v>
      </c>
      <c r="DE7" s="631"/>
      <c r="DF7" s="631"/>
      <c r="DG7" s="631"/>
      <c r="DH7" s="631"/>
      <c r="DI7" s="631"/>
      <c r="DJ7" s="631"/>
      <c r="DK7" s="631"/>
      <c r="DL7" s="631"/>
      <c r="DM7" s="631"/>
      <c r="DN7" s="631"/>
      <c r="DO7" s="631"/>
      <c r="DP7" s="632"/>
      <c r="DQ7" s="639">
        <v>1580585</v>
      </c>
      <c r="DR7" s="631"/>
      <c r="DS7" s="631"/>
      <c r="DT7" s="631"/>
      <c r="DU7" s="631"/>
      <c r="DV7" s="631"/>
      <c r="DW7" s="631"/>
      <c r="DX7" s="631"/>
      <c r="DY7" s="631"/>
      <c r="DZ7" s="631"/>
      <c r="EA7" s="631"/>
      <c r="EB7" s="631"/>
      <c r="EC7" s="640"/>
    </row>
    <row r="8" spans="2:143" ht="11.25" customHeight="1" x14ac:dyDescent="0.15">
      <c r="B8" s="627" t="s">
        <v>238</v>
      </c>
      <c r="C8" s="628"/>
      <c r="D8" s="628"/>
      <c r="E8" s="628"/>
      <c r="F8" s="628"/>
      <c r="G8" s="628"/>
      <c r="H8" s="628"/>
      <c r="I8" s="628"/>
      <c r="J8" s="628"/>
      <c r="K8" s="628"/>
      <c r="L8" s="628"/>
      <c r="M8" s="628"/>
      <c r="N8" s="628"/>
      <c r="O8" s="628"/>
      <c r="P8" s="628"/>
      <c r="Q8" s="629"/>
      <c r="R8" s="630">
        <v>11092</v>
      </c>
      <c r="S8" s="631"/>
      <c r="T8" s="631"/>
      <c r="U8" s="631"/>
      <c r="V8" s="631"/>
      <c r="W8" s="631"/>
      <c r="X8" s="631"/>
      <c r="Y8" s="632"/>
      <c r="Z8" s="633">
        <v>0.1</v>
      </c>
      <c r="AA8" s="633"/>
      <c r="AB8" s="633"/>
      <c r="AC8" s="633"/>
      <c r="AD8" s="634">
        <v>11092</v>
      </c>
      <c r="AE8" s="634"/>
      <c r="AF8" s="634"/>
      <c r="AG8" s="634"/>
      <c r="AH8" s="634"/>
      <c r="AI8" s="634"/>
      <c r="AJ8" s="634"/>
      <c r="AK8" s="634"/>
      <c r="AL8" s="635">
        <v>0.2</v>
      </c>
      <c r="AM8" s="636"/>
      <c r="AN8" s="636"/>
      <c r="AO8" s="637"/>
      <c r="AP8" s="627" t="s">
        <v>239</v>
      </c>
      <c r="AQ8" s="628"/>
      <c r="AR8" s="628"/>
      <c r="AS8" s="628"/>
      <c r="AT8" s="628"/>
      <c r="AU8" s="628"/>
      <c r="AV8" s="628"/>
      <c r="AW8" s="628"/>
      <c r="AX8" s="628"/>
      <c r="AY8" s="628"/>
      <c r="AZ8" s="628"/>
      <c r="BA8" s="628"/>
      <c r="BB8" s="628"/>
      <c r="BC8" s="628"/>
      <c r="BD8" s="628"/>
      <c r="BE8" s="628"/>
      <c r="BF8" s="629"/>
      <c r="BG8" s="630">
        <v>22836</v>
      </c>
      <c r="BH8" s="631"/>
      <c r="BI8" s="631"/>
      <c r="BJ8" s="631"/>
      <c r="BK8" s="631"/>
      <c r="BL8" s="631"/>
      <c r="BM8" s="631"/>
      <c r="BN8" s="632"/>
      <c r="BO8" s="633">
        <v>1.6</v>
      </c>
      <c r="BP8" s="633"/>
      <c r="BQ8" s="633"/>
      <c r="BR8" s="633"/>
      <c r="BS8" s="634" t="s">
        <v>129</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2940842</v>
      </c>
      <c r="CS8" s="631"/>
      <c r="CT8" s="631"/>
      <c r="CU8" s="631"/>
      <c r="CV8" s="631"/>
      <c r="CW8" s="631"/>
      <c r="CX8" s="631"/>
      <c r="CY8" s="632"/>
      <c r="CZ8" s="633">
        <v>28.7</v>
      </c>
      <c r="DA8" s="633"/>
      <c r="DB8" s="633"/>
      <c r="DC8" s="633"/>
      <c r="DD8" s="639">
        <v>21073</v>
      </c>
      <c r="DE8" s="631"/>
      <c r="DF8" s="631"/>
      <c r="DG8" s="631"/>
      <c r="DH8" s="631"/>
      <c r="DI8" s="631"/>
      <c r="DJ8" s="631"/>
      <c r="DK8" s="631"/>
      <c r="DL8" s="631"/>
      <c r="DM8" s="631"/>
      <c r="DN8" s="631"/>
      <c r="DO8" s="631"/>
      <c r="DP8" s="632"/>
      <c r="DQ8" s="639">
        <v>1492401</v>
      </c>
      <c r="DR8" s="631"/>
      <c r="DS8" s="631"/>
      <c r="DT8" s="631"/>
      <c r="DU8" s="631"/>
      <c r="DV8" s="631"/>
      <c r="DW8" s="631"/>
      <c r="DX8" s="631"/>
      <c r="DY8" s="631"/>
      <c r="DZ8" s="631"/>
      <c r="EA8" s="631"/>
      <c r="EB8" s="631"/>
      <c r="EC8" s="640"/>
    </row>
    <row r="9" spans="2:143" ht="11.25" customHeight="1" x14ac:dyDescent="0.15">
      <c r="B9" s="627" t="s">
        <v>241</v>
      </c>
      <c r="C9" s="628"/>
      <c r="D9" s="628"/>
      <c r="E9" s="628"/>
      <c r="F9" s="628"/>
      <c r="G9" s="628"/>
      <c r="H9" s="628"/>
      <c r="I9" s="628"/>
      <c r="J9" s="628"/>
      <c r="K9" s="628"/>
      <c r="L9" s="628"/>
      <c r="M9" s="628"/>
      <c r="N9" s="628"/>
      <c r="O9" s="628"/>
      <c r="P9" s="628"/>
      <c r="Q9" s="629"/>
      <c r="R9" s="630">
        <v>12330</v>
      </c>
      <c r="S9" s="631"/>
      <c r="T9" s="631"/>
      <c r="U9" s="631"/>
      <c r="V9" s="631"/>
      <c r="W9" s="631"/>
      <c r="X9" s="631"/>
      <c r="Y9" s="632"/>
      <c r="Z9" s="633">
        <v>0.1</v>
      </c>
      <c r="AA9" s="633"/>
      <c r="AB9" s="633"/>
      <c r="AC9" s="633"/>
      <c r="AD9" s="634">
        <v>12330</v>
      </c>
      <c r="AE9" s="634"/>
      <c r="AF9" s="634"/>
      <c r="AG9" s="634"/>
      <c r="AH9" s="634"/>
      <c r="AI9" s="634"/>
      <c r="AJ9" s="634"/>
      <c r="AK9" s="634"/>
      <c r="AL9" s="635">
        <v>0.2</v>
      </c>
      <c r="AM9" s="636"/>
      <c r="AN9" s="636"/>
      <c r="AO9" s="637"/>
      <c r="AP9" s="627" t="s">
        <v>242</v>
      </c>
      <c r="AQ9" s="628"/>
      <c r="AR9" s="628"/>
      <c r="AS9" s="628"/>
      <c r="AT9" s="628"/>
      <c r="AU9" s="628"/>
      <c r="AV9" s="628"/>
      <c r="AW9" s="628"/>
      <c r="AX9" s="628"/>
      <c r="AY9" s="628"/>
      <c r="AZ9" s="628"/>
      <c r="BA9" s="628"/>
      <c r="BB9" s="628"/>
      <c r="BC9" s="628"/>
      <c r="BD9" s="628"/>
      <c r="BE9" s="628"/>
      <c r="BF9" s="629"/>
      <c r="BG9" s="630">
        <v>456393</v>
      </c>
      <c r="BH9" s="631"/>
      <c r="BI9" s="631"/>
      <c r="BJ9" s="631"/>
      <c r="BK9" s="631"/>
      <c r="BL9" s="631"/>
      <c r="BM9" s="631"/>
      <c r="BN9" s="632"/>
      <c r="BO9" s="633">
        <v>32.799999999999997</v>
      </c>
      <c r="BP9" s="633"/>
      <c r="BQ9" s="633"/>
      <c r="BR9" s="633"/>
      <c r="BS9" s="634" t="s">
        <v>129</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1387113</v>
      </c>
      <c r="CS9" s="631"/>
      <c r="CT9" s="631"/>
      <c r="CU9" s="631"/>
      <c r="CV9" s="631"/>
      <c r="CW9" s="631"/>
      <c r="CX9" s="631"/>
      <c r="CY9" s="632"/>
      <c r="CZ9" s="633">
        <v>13.6</v>
      </c>
      <c r="DA9" s="633"/>
      <c r="DB9" s="633"/>
      <c r="DC9" s="633"/>
      <c r="DD9" s="639">
        <v>165770</v>
      </c>
      <c r="DE9" s="631"/>
      <c r="DF9" s="631"/>
      <c r="DG9" s="631"/>
      <c r="DH9" s="631"/>
      <c r="DI9" s="631"/>
      <c r="DJ9" s="631"/>
      <c r="DK9" s="631"/>
      <c r="DL9" s="631"/>
      <c r="DM9" s="631"/>
      <c r="DN9" s="631"/>
      <c r="DO9" s="631"/>
      <c r="DP9" s="632"/>
      <c r="DQ9" s="639">
        <v>1007500</v>
      </c>
      <c r="DR9" s="631"/>
      <c r="DS9" s="631"/>
      <c r="DT9" s="631"/>
      <c r="DU9" s="631"/>
      <c r="DV9" s="631"/>
      <c r="DW9" s="631"/>
      <c r="DX9" s="631"/>
      <c r="DY9" s="631"/>
      <c r="DZ9" s="631"/>
      <c r="EA9" s="631"/>
      <c r="EB9" s="631"/>
      <c r="EC9" s="640"/>
    </row>
    <row r="10" spans="2:143" ht="11.25" customHeight="1" x14ac:dyDescent="0.15">
      <c r="B10" s="627" t="s">
        <v>244</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28896</v>
      </c>
      <c r="BH10" s="631"/>
      <c r="BI10" s="631"/>
      <c r="BJ10" s="631"/>
      <c r="BK10" s="631"/>
      <c r="BL10" s="631"/>
      <c r="BM10" s="631"/>
      <c r="BN10" s="632"/>
      <c r="BO10" s="633">
        <v>2.1</v>
      </c>
      <c r="BP10" s="633"/>
      <c r="BQ10" s="633"/>
      <c r="BR10" s="633"/>
      <c r="BS10" s="634" t="s">
        <v>129</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t="s">
        <v>129</v>
      </c>
      <c r="CS10" s="631"/>
      <c r="CT10" s="631"/>
      <c r="CU10" s="631"/>
      <c r="CV10" s="631"/>
      <c r="CW10" s="631"/>
      <c r="CX10" s="631"/>
      <c r="CY10" s="632"/>
      <c r="CZ10" s="633" t="s">
        <v>129</v>
      </c>
      <c r="DA10" s="633"/>
      <c r="DB10" s="633"/>
      <c r="DC10" s="633"/>
      <c r="DD10" s="639" t="s">
        <v>129</v>
      </c>
      <c r="DE10" s="631"/>
      <c r="DF10" s="631"/>
      <c r="DG10" s="631"/>
      <c r="DH10" s="631"/>
      <c r="DI10" s="631"/>
      <c r="DJ10" s="631"/>
      <c r="DK10" s="631"/>
      <c r="DL10" s="631"/>
      <c r="DM10" s="631"/>
      <c r="DN10" s="631"/>
      <c r="DO10" s="631"/>
      <c r="DP10" s="632"/>
      <c r="DQ10" s="639" t="s">
        <v>129</v>
      </c>
      <c r="DR10" s="631"/>
      <c r="DS10" s="631"/>
      <c r="DT10" s="631"/>
      <c r="DU10" s="631"/>
      <c r="DV10" s="631"/>
      <c r="DW10" s="631"/>
      <c r="DX10" s="631"/>
      <c r="DY10" s="631"/>
      <c r="DZ10" s="631"/>
      <c r="EA10" s="631"/>
      <c r="EB10" s="631"/>
      <c r="EC10" s="640"/>
    </row>
    <row r="11" spans="2:143" ht="11.25" customHeight="1" x14ac:dyDescent="0.15">
      <c r="B11" s="627" t="s">
        <v>247</v>
      </c>
      <c r="C11" s="628"/>
      <c r="D11" s="628"/>
      <c r="E11" s="628"/>
      <c r="F11" s="628"/>
      <c r="G11" s="628"/>
      <c r="H11" s="628"/>
      <c r="I11" s="628"/>
      <c r="J11" s="628"/>
      <c r="K11" s="628"/>
      <c r="L11" s="628"/>
      <c r="M11" s="628"/>
      <c r="N11" s="628"/>
      <c r="O11" s="628"/>
      <c r="P11" s="628"/>
      <c r="Q11" s="629"/>
      <c r="R11" s="630">
        <v>353951</v>
      </c>
      <c r="S11" s="631"/>
      <c r="T11" s="631"/>
      <c r="U11" s="631"/>
      <c r="V11" s="631"/>
      <c r="W11" s="631"/>
      <c r="X11" s="631"/>
      <c r="Y11" s="632"/>
      <c r="Z11" s="635">
        <v>3.4</v>
      </c>
      <c r="AA11" s="636"/>
      <c r="AB11" s="636"/>
      <c r="AC11" s="648"/>
      <c r="AD11" s="639">
        <v>353951</v>
      </c>
      <c r="AE11" s="631"/>
      <c r="AF11" s="631"/>
      <c r="AG11" s="631"/>
      <c r="AH11" s="631"/>
      <c r="AI11" s="631"/>
      <c r="AJ11" s="631"/>
      <c r="AK11" s="632"/>
      <c r="AL11" s="635">
        <v>6.4</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19820</v>
      </c>
      <c r="BH11" s="631"/>
      <c r="BI11" s="631"/>
      <c r="BJ11" s="631"/>
      <c r="BK11" s="631"/>
      <c r="BL11" s="631"/>
      <c r="BM11" s="631"/>
      <c r="BN11" s="632"/>
      <c r="BO11" s="633">
        <v>1.4</v>
      </c>
      <c r="BP11" s="633"/>
      <c r="BQ11" s="633"/>
      <c r="BR11" s="633"/>
      <c r="BS11" s="634" t="s">
        <v>129</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301076</v>
      </c>
      <c r="CS11" s="631"/>
      <c r="CT11" s="631"/>
      <c r="CU11" s="631"/>
      <c r="CV11" s="631"/>
      <c r="CW11" s="631"/>
      <c r="CX11" s="631"/>
      <c r="CY11" s="632"/>
      <c r="CZ11" s="633">
        <v>2.9</v>
      </c>
      <c r="DA11" s="633"/>
      <c r="DB11" s="633"/>
      <c r="DC11" s="633"/>
      <c r="DD11" s="639">
        <v>51770</v>
      </c>
      <c r="DE11" s="631"/>
      <c r="DF11" s="631"/>
      <c r="DG11" s="631"/>
      <c r="DH11" s="631"/>
      <c r="DI11" s="631"/>
      <c r="DJ11" s="631"/>
      <c r="DK11" s="631"/>
      <c r="DL11" s="631"/>
      <c r="DM11" s="631"/>
      <c r="DN11" s="631"/>
      <c r="DO11" s="631"/>
      <c r="DP11" s="632"/>
      <c r="DQ11" s="639">
        <v>173864</v>
      </c>
      <c r="DR11" s="631"/>
      <c r="DS11" s="631"/>
      <c r="DT11" s="631"/>
      <c r="DU11" s="631"/>
      <c r="DV11" s="631"/>
      <c r="DW11" s="631"/>
      <c r="DX11" s="631"/>
      <c r="DY11" s="631"/>
      <c r="DZ11" s="631"/>
      <c r="EA11" s="631"/>
      <c r="EB11" s="631"/>
      <c r="EC11" s="640"/>
    </row>
    <row r="12" spans="2:143" ht="11.25" customHeight="1" x14ac:dyDescent="0.15">
      <c r="B12" s="627" t="s">
        <v>250</v>
      </c>
      <c r="C12" s="628"/>
      <c r="D12" s="628"/>
      <c r="E12" s="628"/>
      <c r="F12" s="628"/>
      <c r="G12" s="628"/>
      <c r="H12" s="628"/>
      <c r="I12" s="628"/>
      <c r="J12" s="628"/>
      <c r="K12" s="628"/>
      <c r="L12" s="628"/>
      <c r="M12" s="628"/>
      <c r="N12" s="628"/>
      <c r="O12" s="628"/>
      <c r="P12" s="628"/>
      <c r="Q12" s="629"/>
      <c r="R12" s="630">
        <v>13639</v>
      </c>
      <c r="S12" s="631"/>
      <c r="T12" s="631"/>
      <c r="U12" s="631"/>
      <c r="V12" s="631"/>
      <c r="W12" s="631"/>
      <c r="X12" s="631"/>
      <c r="Y12" s="632"/>
      <c r="Z12" s="633">
        <v>0.1</v>
      </c>
      <c r="AA12" s="633"/>
      <c r="AB12" s="633"/>
      <c r="AC12" s="633"/>
      <c r="AD12" s="634">
        <v>13639</v>
      </c>
      <c r="AE12" s="634"/>
      <c r="AF12" s="634"/>
      <c r="AG12" s="634"/>
      <c r="AH12" s="634"/>
      <c r="AI12" s="634"/>
      <c r="AJ12" s="634"/>
      <c r="AK12" s="634"/>
      <c r="AL12" s="635">
        <v>0.2</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644582</v>
      </c>
      <c r="BH12" s="631"/>
      <c r="BI12" s="631"/>
      <c r="BJ12" s="631"/>
      <c r="BK12" s="631"/>
      <c r="BL12" s="631"/>
      <c r="BM12" s="631"/>
      <c r="BN12" s="632"/>
      <c r="BO12" s="633">
        <v>46.3</v>
      </c>
      <c r="BP12" s="633"/>
      <c r="BQ12" s="633"/>
      <c r="BR12" s="633"/>
      <c r="BS12" s="634" t="s">
        <v>129</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365343</v>
      </c>
      <c r="CS12" s="631"/>
      <c r="CT12" s="631"/>
      <c r="CU12" s="631"/>
      <c r="CV12" s="631"/>
      <c r="CW12" s="631"/>
      <c r="CX12" s="631"/>
      <c r="CY12" s="632"/>
      <c r="CZ12" s="633">
        <v>3.6</v>
      </c>
      <c r="DA12" s="633"/>
      <c r="DB12" s="633"/>
      <c r="DC12" s="633"/>
      <c r="DD12" s="639">
        <v>21919</v>
      </c>
      <c r="DE12" s="631"/>
      <c r="DF12" s="631"/>
      <c r="DG12" s="631"/>
      <c r="DH12" s="631"/>
      <c r="DI12" s="631"/>
      <c r="DJ12" s="631"/>
      <c r="DK12" s="631"/>
      <c r="DL12" s="631"/>
      <c r="DM12" s="631"/>
      <c r="DN12" s="631"/>
      <c r="DO12" s="631"/>
      <c r="DP12" s="632"/>
      <c r="DQ12" s="639">
        <v>321477</v>
      </c>
      <c r="DR12" s="631"/>
      <c r="DS12" s="631"/>
      <c r="DT12" s="631"/>
      <c r="DU12" s="631"/>
      <c r="DV12" s="631"/>
      <c r="DW12" s="631"/>
      <c r="DX12" s="631"/>
      <c r="DY12" s="631"/>
      <c r="DZ12" s="631"/>
      <c r="EA12" s="631"/>
      <c r="EB12" s="631"/>
      <c r="EC12" s="640"/>
    </row>
    <row r="13" spans="2:143" ht="11.25" customHeight="1" x14ac:dyDescent="0.15">
      <c r="B13" s="627" t="s">
        <v>253</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641975</v>
      </c>
      <c r="BH13" s="631"/>
      <c r="BI13" s="631"/>
      <c r="BJ13" s="631"/>
      <c r="BK13" s="631"/>
      <c r="BL13" s="631"/>
      <c r="BM13" s="631"/>
      <c r="BN13" s="632"/>
      <c r="BO13" s="633">
        <v>46.1</v>
      </c>
      <c r="BP13" s="633"/>
      <c r="BQ13" s="633"/>
      <c r="BR13" s="633"/>
      <c r="BS13" s="634" t="s">
        <v>129</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430140</v>
      </c>
      <c r="CS13" s="631"/>
      <c r="CT13" s="631"/>
      <c r="CU13" s="631"/>
      <c r="CV13" s="631"/>
      <c r="CW13" s="631"/>
      <c r="CX13" s="631"/>
      <c r="CY13" s="632"/>
      <c r="CZ13" s="633">
        <v>4.2</v>
      </c>
      <c r="DA13" s="633"/>
      <c r="DB13" s="633"/>
      <c r="DC13" s="633"/>
      <c r="DD13" s="639">
        <v>164836</v>
      </c>
      <c r="DE13" s="631"/>
      <c r="DF13" s="631"/>
      <c r="DG13" s="631"/>
      <c r="DH13" s="631"/>
      <c r="DI13" s="631"/>
      <c r="DJ13" s="631"/>
      <c r="DK13" s="631"/>
      <c r="DL13" s="631"/>
      <c r="DM13" s="631"/>
      <c r="DN13" s="631"/>
      <c r="DO13" s="631"/>
      <c r="DP13" s="632"/>
      <c r="DQ13" s="639">
        <v>338092</v>
      </c>
      <c r="DR13" s="631"/>
      <c r="DS13" s="631"/>
      <c r="DT13" s="631"/>
      <c r="DU13" s="631"/>
      <c r="DV13" s="631"/>
      <c r="DW13" s="631"/>
      <c r="DX13" s="631"/>
      <c r="DY13" s="631"/>
      <c r="DZ13" s="631"/>
      <c r="EA13" s="631"/>
      <c r="EB13" s="631"/>
      <c r="EC13" s="640"/>
    </row>
    <row r="14" spans="2:143" ht="11.25" customHeight="1" x14ac:dyDescent="0.15">
      <c r="B14" s="627" t="s">
        <v>256</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58330</v>
      </c>
      <c r="BH14" s="631"/>
      <c r="BI14" s="631"/>
      <c r="BJ14" s="631"/>
      <c r="BK14" s="631"/>
      <c r="BL14" s="631"/>
      <c r="BM14" s="631"/>
      <c r="BN14" s="632"/>
      <c r="BO14" s="633">
        <v>4.2</v>
      </c>
      <c r="BP14" s="633"/>
      <c r="BQ14" s="633"/>
      <c r="BR14" s="633"/>
      <c r="BS14" s="634" t="s">
        <v>129</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1245405</v>
      </c>
      <c r="CS14" s="631"/>
      <c r="CT14" s="631"/>
      <c r="CU14" s="631"/>
      <c r="CV14" s="631"/>
      <c r="CW14" s="631"/>
      <c r="CX14" s="631"/>
      <c r="CY14" s="632"/>
      <c r="CZ14" s="633">
        <v>12.2</v>
      </c>
      <c r="DA14" s="633"/>
      <c r="DB14" s="633"/>
      <c r="DC14" s="633"/>
      <c r="DD14" s="639">
        <v>877752</v>
      </c>
      <c r="DE14" s="631"/>
      <c r="DF14" s="631"/>
      <c r="DG14" s="631"/>
      <c r="DH14" s="631"/>
      <c r="DI14" s="631"/>
      <c r="DJ14" s="631"/>
      <c r="DK14" s="631"/>
      <c r="DL14" s="631"/>
      <c r="DM14" s="631"/>
      <c r="DN14" s="631"/>
      <c r="DO14" s="631"/>
      <c r="DP14" s="632"/>
      <c r="DQ14" s="639">
        <v>405267</v>
      </c>
      <c r="DR14" s="631"/>
      <c r="DS14" s="631"/>
      <c r="DT14" s="631"/>
      <c r="DU14" s="631"/>
      <c r="DV14" s="631"/>
      <c r="DW14" s="631"/>
      <c r="DX14" s="631"/>
      <c r="DY14" s="631"/>
      <c r="DZ14" s="631"/>
      <c r="EA14" s="631"/>
      <c r="EB14" s="631"/>
      <c r="EC14" s="640"/>
    </row>
    <row r="15" spans="2:143" ht="11.25" customHeight="1" x14ac:dyDescent="0.15">
      <c r="B15" s="627" t="s">
        <v>259</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130284</v>
      </c>
      <c r="BH15" s="631"/>
      <c r="BI15" s="631"/>
      <c r="BJ15" s="631"/>
      <c r="BK15" s="631"/>
      <c r="BL15" s="631"/>
      <c r="BM15" s="631"/>
      <c r="BN15" s="632"/>
      <c r="BO15" s="633">
        <v>9.4</v>
      </c>
      <c r="BP15" s="633"/>
      <c r="BQ15" s="633"/>
      <c r="BR15" s="633"/>
      <c r="BS15" s="634" t="s">
        <v>129</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774390</v>
      </c>
      <c r="CS15" s="631"/>
      <c r="CT15" s="631"/>
      <c r="CU15" s="631"/>
      <c r="CV15" s="631"/>
      <c r="CW15" s="631"/>
      <c r="CX15" s="631"/>
      <c r="CY15" s="632"/>
      <c r="CZ15" s="633">
        <v>7.6</v>
      </c>
      <c r="DA15" s="633"/>
      <c r="DB15" s="633"/>
      <c r="DC15" s="633"/>
      <c r="DD15" s="639">
        <v>263704</v>
      </c>
      <c r="DE15" s="631"/>
      <c r="DF15" s="631"/>
      <c r="DG15" s="631"/>
      <c r="DH15" s="631"/>
      <c r="DI15" s="631"/>
      <c r="DJ15" s="631"/>
      <c r="DK15" s="631"/>
      <c r="DL15" s="631"/>
      <c r="DM15" s="631"/>
      <c r="DN15" s="631"/>
      <c r="DO15" s="631"/>
      <c r="DP15" s="632"/>
      <c r="DQ15" s="639">
        <v>475315</v>
      </c>
      <c r="DR15" s="631"/>
      <c r="DS15" s="631"/>
      <c r="DT15" s="631"/>
      <c r="DU15" s="631"/>
      <c r="DV15" s="631"/>
      <c r="DW15" s="631"/>
      <c r="DX15" s="631"/>
      <c r="DY15" s="631"/>
      <c r="DZ15" s="631"/>
      <c r="EA15" s="631"/>
      <c r="EB15" s="631"/>
      <c r="EC15" s="640"/>
    </row>
    <row r="16" spans="2:143" ht="11.25" customHeight="1" x14ac:dyDescent="0.15">
      <c r="B16" s="627" t="s">
        <v>262</v>
      </c>
      <c r="C16" s="628"/>
      <c r="D16" s="628"/>
      <c r="E16" s="628"/>
      <c r="F16" s="628"/>
      <c r="G16" s="628"/>
      <c r="H16" s="628"/>
      <c r="I16" s="628"/>
      <c r="J16" s="628"/>
      <c r="K16" s="628"/>
      <c r="L16" s="628"/>
      <c r="M16" s="628"/>
      <c r="N16" s="628"/>
      <c r="O16" s="628"/>
      <c r="P16" s="628"/>
      <c r="Q16" s="629"/>
      <c r="R16" s="630">
        <v>4515</v>
      </c>
      <c r="S16" s="631"/>
      <c r="T16" s="631"/>
      <c r="U16" s="631"/>
      <c r="V16" s="631"/>
      <c r="W16" s="631"/>
      <c r="X16" s="631"/>
      <c r="Y16" s="632"/>
      <c r="Z16" s="633">
        <v>0</v>
      </c>
      <c r="AA16" s="633"/>
      <c r="AB16" s="633"/>
      <c r="AC16" s="633"/>
      <c r="AD16" s="634">
        <v>4515</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34883</v>
      </c>
      <c r="CS16" s="631"/>
      <c r="CT16" s="631"/>
      <c r="CU16" s="631"/>
      <c r="CV16" s="631"/>
      <c r="CW16" s="631"/>
      <c r="CX16" s="631"/>
      <c r="CY16" s="632"/>
      <c r="CZ16" s="633">
        <v>0.3</v>
      </c>
      <c r="DA16" s="633"/>
      <c r="DB16" s="633"/>
      <c r="DC16" s="633"/>
      <c r="DD16" s="639" t="s">
        <v>129</v>
      </c>
      <c r="DE16" s="631"/>
      <c r="DF16" s="631"/>
      <c r="DG16" s="631"/>
      <c r="DH16" s="631"/>
      <c r="DI16" s="631"/>
      <c r="DJ16" s="631"/>
      <c r="DK16" s="631"/>
      <c r="DL16" s="631"/>
      <c r="DM16" s="631"/>
      <c r="DN16" s="631"/>
      <c r="DO16" s="631"/>
      <c r="DP16" s="632"/>
      <c r="DQ16" s="639">
        <v>3146</v>
      </c>
      <c r="DR16" s="631"/>
      <c r="DS16" s="631"/>
      <c r="DT16" s="631"/>
      <c r="DU16" s="631"/>
      <c r="DV16" s="631"/>
      <c r="DW16" s="631"/>
      <c r="DX16" s="631"/>
      <c r="DY16" s="631"/>
      <c r="DZ16" s="631"/>
      <c r="EA16" s="631"/>
      <c r="EB16" s="631"/>
      <c r="EC16" s="640"/>
    </row>
    <row r="17" spans="2:133" ht="11.25" customHeight="1" x14ac:dyDescent="0.15">
      <c r="B17" s="627" t="s">
        <v>265</v>
      </c>
      <c r="C17" s="628"/>
      <c r="D17" s="628"/>
      <c r="E17" s="628"/>
      <c r="F17" s="628"/>
      <c r="G17" s="628"/>
      <c r="H17" s="628"/>
      <c r="I17" s="628"/>
      <c r="J17" s="628"/>
      <c r="K17" s="628"/>
      <c r="L17" s="628"/>
      <c r="M17" s="628"/>
      <c r="N17" s="628"/>
      <c r="O17" s="628"/>
      <c r="P17" s="628"/>
      <c r="Q17" s="629"/>
      <c r="R17" s="630">
        <v>12193</v>
      </c>
      <c r="S17" s="631"/>
      <c r="T17" s="631"/>
      <c r="U17" s="631"/>
      <c r="V17" s="631"/>
      <c r="W17" s="631"/>
      <c r="X17" s="631"/>
      <c r="Y17" s="632"/>
      <c r="Z17" s="633">
        <v>0.1</v>
      </c>
      <c r="AA17" s="633"/>
      <c r="AB17" s="633"/>
      <c r="AC17" s="633"/>
      <c r="AD17" s="634">
        <v>12193</v>
      </c>
      <c r="AE17" s="634"/>
      <c r="AF17" s="634"/>
      <c r="AG17" s="634"/>
      <c r="AH17" s="634"/>
      <c r="AI17" s="634"/>
      <c r="AJ17" s="634"/>
      <c r="AK17" s="634"/>
      <c r="AL17" s="635">
        <v>0.2</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998626</v>
      </c>
      <c r="CS17" s="631"/>
      <c r="CT17" s="631"/>
      <c r="CU17" s="631"/>
      <c r="CV17" s="631"/>
      <c r="CW17" s="631"/>
      <c r="CX17" s="631"/>
      <c r="CY17" s="632"/>
      <c r="CZ17" s="633">
        <v>9.8000000000000007</v>
      </c>
      <c r="DA17" s="633"/>
      <c r="DB17" s="633"/>
      <c r="DC17" s="633"/>
      <c r="DD17" s="639" t="s">
        <v>129</v>
      </c>
      <c r="DE17" s="631"/>
      <c r="DF17" s="631"/>
      <c r="DG17" s="631"/>
      <c r="DH17" s="631"/>
      <c r="DI17" s="631"/>
      <c r="DJ17" s="631"/>
      <c r="DK17" s="631"/>
      <c r="DL17" s="631"/>
      <c r="DM17" s="631"/>
      <c r="DN17" s="631"/>
      <c r="DO17" s="631"/>
      <c r="DP17" s="632"/>
      <c r="DQ17" s="639">
        <v>954634</v>
      </c>
      <c r="DR17" s="631"/>
      <c r="DS17" s="631"/>
      <c r="DT17" s="631"/>
      <c r="DU17" s="631"/>
      <c r="DV17" s="631"/>
      <c r="DW17" s="631"/>
      <c r="DX17" s="631"/>
      <c r="DY17" s="631"/>
      <c r="DZ17" s="631"/>
      <c r="EA17" s="631"/>
      <c r="EB17" s="631"/>
      <c r="EC17" s="640"/>
    </row>
    <row r="18" spans="2:133" ht="11.25" customHeight="1" x14ac:dyDescent="0.15">
      <c r="B18" s="627" t="s">
        <v>268</v>
      </c>
      <c r="C18" s="628"/>
      <c r="D18" s="628"/>
      <c r="E18" s="628"/>
      <c r="F18" s="628"/>
      <c r="G18" s="628"/>
      <c r="H18" s="628"/>
      <c r="I18" s="628"/>
      <c r="J18" s="628"/>
      <c r="K18" s="628"/>
      <c r="L18" s="628"/>
      <c r="M18" s="628"/>
      <c r="N18" s="628"/>
      <c r="O18" s="628"/>
      <c r="P18" s="628"/>
      <c r="Q18" s="629"/>
      <c r="R18" s="630">
        <v>127586</v>
      </c>
      <c r="S18" s="631"/>
      <c r="T18" s="631"/>
      <c r="U18" s="631"/>
      <c r="V18" s="631"/>
      <c r="W18" s="631"/>
      <c r="X18" s="631"/>
      <c r="Y18" s="632"/>
      <c r="Z18" s="633">
        <v>1.2</v>
      </c>
      <c r="AA18" s="633"/>
      <c r="AB18" s="633"/>
      <c r="AC18" s="633"/>
      <c r="AD18" s="634">
        <v>127586</v>
      </c>
      <c r="AE18" s="634"/>
      <c r="AF18" s="634"/>
      <c r="AG18" s="634"/>
      <c r="AH18" s="634"/>
      <c r="AI18" s="634"/>
      <c r="AJ18" s="634"/>
      <c r="AK18" s="634"/>
      <c r="AL18" s="635">
        <v>2.2999999523162842</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15">
      <c r="B19" s="627" t="s">
        <v>271</v>
      </c>
      <c r="C19" s="628"/>
      <c r="D19" s="628"/>
      <c r="E19" s="628"/>
      <c r="F19" s="628"/>
      <c r="G19" s="628"/>
      <c r="H19" s="628"/>
      <c r="I19" s="628"/>
      <c r="J19" s="628"/>
      <c r="K19" s="628"/>
      <c r="L19" s="628"/>
      <c r="M19" s="628"/>
      <c r="N19" s="628"/>
      <c r="O19" s="628"/>
      <c r="P19" s="628"/>
      <c r="Q19" s="629"/>
      <c r="R19" s="630">
        <v>5871</v>
      </c>
      <c r="S19" s="631"/>
      <c r="T19" s="631"/>
      <c r="U19" s="631"/>
      <c r="V19" s="631"/>
      <c r="W19" s="631"/>
      <c r="X19" s="631"/>
      <c r="Y19" s="632"/>
      <c r="Z19" s="633">
        <v>0.1</v>
      </c>
      <c r="AA19" s="633"/>
      <c r="AB19" s="633"/>
      <c r="AC19" s="633"/>
      <c r="AD19" s="634">
        <v>5871</v>
      </c>
      <c r="AE19" s="634"/>
      <c r="AF19" s="634"/>
      <c r="AG19" s="634"/>
      <c r="AH19" s="634"/>
      <c r="AI19" s="634"/>
      <c r="AJ19" s="634"/>
      <c r="AK19" s="634"/>
      <c r="AL19" s="635">
        <v>0.1</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v>31790</v>
      </c>
      <c r="BH19" s="631"/>
      <c r="BI19" s="631"/>
      <c r="BJ19" s="631"/>
      <c r="BK19" s="631"/>
      <c r="BL19" s="631"/>
      <c r="BM19" s="631"/>
      <c r="BN19" s="632"/>
      <c r="BO19" s="633">
        <v>2.2999999999999998</v>
      </c>
      <c r="BP19" s="633"/>
      <c r="BQ19" s="633"/>
      <c r="BR19" s="633"/>
      <c r="BS19" s="634" t="s">
        <v>129</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274</v>
      </c>
      <c r="C20" s="628"/>
      <c r="D20" s="628"/>
      <c r="E20" s="628"/>
      <c r="F20" s="628"/>
      <c r="G20" s="628"/>
      <c r="H20" s="628"/>
      <c r="I20" s="628"/>
      <c r="J20" s="628"/>
      <c r="K20" s="628"/>
      <c r="L20" s="628"/>
      <c r="M20" s="628"/>
      <c r="N20" s="628"/>
      <c r="O20" s="628"/>
      <c r="P20" s="628"/>
      <c r="Q20" s="629"/>
      <c r="R20" s="630">
        <v>1554</v>
      </c>
      <c r="S20" s="631"/>
      <c r="T20" s="631"/>
      <c r="U20" s="631"/>
      <c r="V20" s="631"/>
      <c r="W20" s="631"/>
      <c r="X20" s="631"/>
      <c r="Y20" s="632"/>
      <c r="Z20" s="633">
        <v>0</v>
      </c>
      <c r="AA20" s="633"/>
      <c r="AB20" s="633"/>
      <c r="AC20" s="633"/>
      <c r="AD20" s="634">
        <v>1554</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v>31790</v>
      </c>
      <c r="BH20" s="631"/>
      <c r="BI20" s="631"/>
      <c r="BJ20" s="631"/>
      <c r="BK20" s="631"/>
      <c r="BL20" s="631"/>
      <c r="BM20" s="631"/>
      <c r="BN20" s="632"/>
      <c r="BO20" s="633">
        <v>2.2999999999999998</v>
      </c>
      <c r="BP20" s="633"/>
      <c r="BQ20" s="633"/>
      <c r="BR20" s="633"/>
      <c r="BS20" s="634" t="s">
        <v>129</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10232153</v>
      </c>
      <c r="CS20" s="631"/>
      <c r="CT20" s="631"/>
      <c r="CU20" s="631"/>
      <c r="CV20" s="631"/>
      <c r="CW20" s="631"/>
      <c r="CX20" s="631"/>
      <c r="CY20" s="632"/>
      <c r="CZ20" s="633">
        <v>100</v>
      </c>
      <c r="DA20" s="633"/>
      <c r="DB20" s="633"/>
      <c r="DC20" s="633"/>
      <c r="DD20" s="639">
        <v>1580527</v>
      </c>
      <c r="DE20" s="631"/>
      <c r="DF20" s="631"/>
      <c r="DG20" s="631"/>
      <c r="DH20" s="631"/>
      <c r="DI20" s="631"/>
      <c r="DJ20" s="631"/>
      <c r="DK20" s="631"/>
      <c r="DL20" s="631"/>
      <c r="DM20" s="631"/>
      <c r="DN20" s="631"/>
      <c r="DO20" s="631"/>
      <c r="DP20" s="632"/>
      <c r="DQ20" s="639">
        <v>6824963</v>
      </c>
      <c r="DR20" s="631"/>
      <c r="DS20" s="631"/>
      <c r="DT20" s="631"/>
      <c r="DU20" s="631"/>
      <c r="DV20" s="631"/>
      <c r="DW20" s="631"/>
      <c r="DX20" s="631"/>
      <c r="DY20" s="631"/>
      <c r="DZ20" s="631"/>
      <c r="EA20" s="631"/>
      <c r="EB20" s="631"/>
      <c r="EC20" s="640"/>
    </row>
    <row r="21" spans="2:133" ht="11.25" customHeight="1" x14ac:dyDescent="0.15">
      <c r="B21" s="627" t="s">
        <v>277</v>
      </c>
      <c r="C21" s="628"/>
      <c r="D21" s="628"/>
      <c r="E21" s="628"/>
      <c r="F21" s="628"/>
      <c r="G21" s="628"/>
      <c r="H21" s="628"/>
      <c r="I21" s="628"/>
      <c r="J21" s="628"/>
      <c r="K21" s="628"/>
      <c r="L21" s="628"/>
      <c r="M21" s="628"/>
      <c r="N21" s="628"/>
      <c r="O21" s="628"/>
      <c r="P21" s="628"/>
      <c r="Q21" s="629"/>
      <c r="R21" s="630">
        <v>994</v>
      </c>
      <c r="S21" s="631"/>
      <c r="T21" s="631"/>
      <c r="U21" s="631"/>
      <c r="V21" s="631"/>
      <c r="W21" s="631"/>
      <c r="X21" s="631"/>
      <c r="Y21" s="632"/>
      <c r="Z21" s="633">
        <v>0</v>
      </c>
      <c r="AA21" s="633"/>
      <c r="AB21" s="633"/>
      <c r="AC21" s="633"/>
      <c r="AD21" s="634">
        <v>994</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v>31790</v>
      </c>
      <c r="BH21" s="631"/>
      <c r="BI21" s="631"/>
      <c r="BJ21" s="631"/>
      <c r="BK21" s="631"/>
      <c r="BL21" s="631"/>
      <c r="BM21" s="631"/>
      <c r="BN21" s="632"/>
      <c r="BO21" s="633">
        <v>2.2999999999999998</v>
      </c>
      <c r="BP21" s="633"/>
      <c r="BQ21" s="633"/>
      <c r="BR21" s="633"/>
      <c r="BS21" s="634" t="s">
        <v>129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279</v>
      </c>
      <c r="C22" s="669"/>
      <c r="D22" s="669"/>
      <c r="E22" s="669"/>
      <c r="F22" s="669"/>
      <c r="G22" s="669"/>
      <c r="H22" s="669"/>
      <c r="I22" s="669"/>
      <c r="J22" s="669"/>
      <c r="K22" s="669"/>
      <c r="L22" s="669"/>
      <c r="M22" s="669"/>
      <c r="N22" s="669"/>
      <c r="O22" s="669"/>
      <c r="P22" s="669"/>
      <c r="Q22" s="670"/>
      <c r="R22" s="630">
        <v>119167</v>
      </c>
      <c r="S22" s="631"/>
      <c r="T22" s="631"/>
      <c r="U22" s="631"/>
      <c r="V22" s="631"/>
      <c r="W22" s="631"/>
      <c r="X22" s="631"/>
      <c r="Y22" s="632"/>
      <c r="Z22" s="633">
        <v>1.1000000000000001</v>
      </c>
      <c r="AA22" s="633"/>
      <c r="AB22" s="633"/>
      <c r="AC22" s="633"/>
      <c r="AD22" s="634">
        <v>119167</v>
      </c>
      <c r="AE22" s="634"/>
      <c r="AF22" s="634"/>
      <c r="AG22" s="634"/>
      <c r="AH22" s="634"/>
      <c r="AI22" s="634"/>
      <c r="AJ22" s="634"/>
      <c r="AK22" s="634"/>
      <c r="AL22" s="635">
        <v>2.0999999046325684</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282</v>
      </c>
      <c r="C23" s="628"/>
      <c r="D23" s="628"/>
      <c r="E23" s="628"/>
      <c r="F23" s="628"/>
      <c r="G23" s="628"/>
      <c r="H23" s="628"/>
      <c r="I23" s="628"/>
      <c r="J23" s="628"/>
      <c r="K23" s="628"/>
      <c r="L23" s="628"/>
      <c r="M23" s="628"/>
      <c r="N23" s="628"/>
      <c r="O23" s="628"/>
      <c r="P23" s="628"/>
      <c r="Q23" s="629"/>
      <c r="R23" s="630">
        <v>3980519</v>
      </c>
      <c r="S23" s="631"/>
      <c r="T23" s="631"/>
      <c r="U23" s="631"/>
      <c r="V23" s="631"/>
      <c r="W23" s="631"/>
      <c r="X23" s="631"/>
      <c r="Y23" s="632"/>
      <c r="Z23" s="633">
        <v>38</v>
      </c>
      <c r="AA23" s="633"/>
      <c r="AB23" s="633"/>
      <c r="AC23" s="633"/>
      <c r="AD23" s="634">
        <v>3510706</v>
      </c>
      <c r="AE23" s="634"/>
      <c r="AF23" s="634"/>
      <c r="AG23" s="634"/>
      <c r="AH23" s="634"/>
      <c r="AI23" s="634"/>
      <c r="AJ23" s="634"/>
      <c r="AK23" s="634"/>
      <c r="AL23" s="635">
        <v>63.2</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129</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15">
      <c r="B24" s="627" t="s">
        <v>289</v>
      </c>
      <c r="C24" s="628"/>
      <c r="D24" s="628"/>
      <c r="E24" s="628"/>
      <c r="F24" s="628"/>
      <c r="G24" s="628"/>
      <c r="H24" s="628"/>
      <c r="I24" s="628"/>
      <c r="J24" s="628"/>
      <c r="K24" s="628"/>
      <c r="L24" s="628"/>
      <c r="M24" s="628"/>
      <c r="N24" s="628"/>
      <c r="O24" s="628"/>
      <c r="P24" s="628"/>
      <c r="Q24" s="629"/>
      <c r="R24" s="630">
        <v>3510706</v>
      </c>
      <c r="S24" s="631"/>
      <c r="T24" s="631"/>
      <c r="U24" s="631"/>
      <c r="V24" s="631"/>
      <c r="W24" s="631"/>
      <c r="X24" s="631"/>
      <c r="Y24" s="632"/>
      <c r="Z24" s="633">
        <v>33.5</v>
      </c>
      <c r="AA24" s="633"/>
      <c r="AB24" s="633"/>
      <c r="AC24" s="633"/>
      <c r="AD24" s="634">
        <v>3510706</v>
      </c>
      <c r="AE24" s="634"/>
      <c r="AF24" s="634"/>
      <c r="AG24" s="634"/>
      <c r="AH24" s="634"/>
      <c r="AI24" s="634"/>
      <c r="AJ24" s="634"/>
      <c r="AK24" s="634"/>
      <c r="AL24" s="635">
        <v>63.2</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3637850</v>
      </c>
      <c r="CS24" s="620"/>
      <c r="CT24" s="620"/>
      <c r="CU24" s="620"/>
      <c r="CV24" s="620"/>
      <c r="CW24" s="620"/>
      <c r="CX24" s="620"/>
      <c r="CY24" s="621"/>
      <c r="CZ24" s="624">
        <v>35.6</v>
      </c>
      <c r="DA24" s="625"/>
      <c r="DB24" s="625"/>
      <c r="DC24" s="644"/>
      <c r="DD24" s="671">
        <v>2849142</v>
      </c>
      <c r="DE24" s="620"/>
      <c r="DF24" s="620"/>
      <c r="DG24" s="620"/>
      <c r="DH24" s="620"/>
      <c r="DI24" s="620"/>
      <c r="DJ24" s="620"/>
      <c r="DK24" s="621"/>
      <c r="DL24" s="671">
        <v>2844048</v>
      </c>
      <c r="DM24" s="620"/>
      <c r="DN24" s="620"/>
      <c r="DO24" s="620"/>
      <c r="DP24" s="620"/>
      <c r="DQ24" s="620"/>
      <c r="DR24" s="620"/>
      <c r="DS24" s="620"/>
      <c r="DT24" s="620"/>
      <c r="DU24" s="620"/>
      <c r="DV24" s="621"/>
      <c r="DW24" s="624">
        <v>49.1</v>
      </c>
      <c r="DX24" s="625"/>
      <c r="DY24" s="625"/>
      <c r="DZ24" s="625"/>
      <c r="EA24" s="625"/>
      <c r="EB24" s="625"/>
      <c r="EC24" s="626"/>
    </row>
    <row r="25" spans="2:133" ht="11.25" customHeight="1" x14ac:dyDescent="0.15">
      <c r="B25" s="627" t="s">
        <v>292</v>
      </c>
      <c r="C25" s="628"/>
      <c r="D25" s="628"/>
      <c r="E25" s="628"/>
      <c r="F25" s="628"/>
      <c r="G25" s="628"/>
      <c r="H25" s="628"/>
      <c r="I25" s="628"/>
      <c r="J25" s="628"/>
      <c r="K25" s="628"/>
      <c r="L25" s="628"/>
      <c r="M25" s="628"/>
      <c r="N25" s="628"/>
      <c r="O25" s="628"/>
      <c r="P25" s="628"/>
      <c r="Q25" s="629"/>
      <c r="R25" s="630">
        <v>469813</v>
      </c>
      <c r="S25" s="631"/>
      <c r="T25" s="631"/>
      <c r="U25" s="631"/>
      <c r="V25" s="631"/>
      <c r="W25" s="631"/>
      <c r="X25" s="631"/>
      <c r="Y25" s="632"/>
      <c r="Z25" s="633">
        <v>4.5</v>
      </c>
      <c r="AA25" s="633"/>
      <c r="AB25" s="633"/>
      <c r="AC25" s="633"/>
      <c r="AD25" s="634" t="s">
        <v>129</v>
      </c>
      <c r="AE25" s="634"/>
      <c r="AF25" s="634"/>
      <c r="AG25" s="634"/>
      <c r="AH25" s="634"/>
      <c r="AI25" s="634"/>
      <c r="AJ25" s="634"/>
      <c r="AK25" s="634"/>
      <c r="AL25" s="635" t="s">
        <v>129</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1730158</v>
      </c>
      <c r="CS25" s="664"/>
      <c r="CT25" s="664"/>
      <c r="CU25" s="664"/>
      <c r="CV25" s="664"/>
      <c r="CW25" s="664"/>
      <c r="CX25" s="664"/>
      <c r="CY25" s="665"/>
      <c r="CZ25" s="635">
        <v>16.899999999999999</v>
      </c>
      <c r="DA25" s="666"/>
      <c r="DB25" s="666"/>
      <c r="DC25" s="672"/>
      <c r="DD25" s="639">
        <v>1618966</v>
      </c>
      <c r="DE25" s="664"/>
      <c r="DF25" s="664"/>
      <c r="DG25" s="664"/>
      <c r="DH25" s="664"/>
      <c r="DI25" s="664"/>
      <c r="DJ25" s="664"/>
      <c r="DK25" s="665"/>
      <c r="DL25" s="639">
        <v>1613872</v>
      </c>
      <c r="DM25" s="664"/>
      <c r="DN25" s="664"/>
      <c r="DO25" s="664"/>
      <c r="DP25" s="664"/>
      <c r="DQ25" s="664"/>
      <c r="DR25" s="664"/>
      <c r="DS25" s="664"/>
      <c r="DT25" s="664"/>
      <c r="DU25" s="664"/>
      <c r="DV25" s="665"/>
      <c r="DW25" s="635">
        <v>27.9</v>
      </c>
      <c r="DX25" s="666"/>
      <c r="DY25" s="666"/>
      <c r="DZ25" s="666"/>
      <c r="EA25" s="666"/>
      <c r="EB25" s="666"/>
      <c r="EC25" s="667"/>
    </row>
    <row r="26" spans="2:133" ht="11.25" customHeight="1" x14ac:dyDescent="0.15">
      <c r="B26" s="627" t="s">
        <v>295</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129</v>
      </c>
      <c r="AM26" s="636"/>
      <c r="AN26" s="636"/>
      <c r="AO26" s="637"/>
      <c r="AP26" s="649" t="s">
        <v>296</v>
      </c>
      <c r="AQ26" s="673"/>
      <c r="AR26" s="673"/>
      <c r="AS26" s="673"/>
      <c r="AT26" s="673"/>
      <c r="AU26" s="673"/>
      <c r="AV26" s="673"/>
      <c r="AW26" s="673"/>
      <c r="AX26" s="673"/>
      <c r="AY26" s="673"/>
      <c r="AZ26" s="673"/>
      <c r="BA26" s="673"/>
      <c r="BB26" s="673"/>
      <c r="BC26" s="673"/>
      <c r="BD26" s="673"/>
      <c r="BE26" s="673"/>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968542</v>
      </c>
      <c r="CS26" s="631"/>
      <c r="CT26" s="631"/>
      <c r="CU26" s="631"/>
      <c r="CV26" s="631"/>
      <c r="CW26" s="631"/>
      <c r="CX26" s="631"/>
      <c r="CY26" s="632"/>
      <c r="CZ26" s="635">
        <v>9.5</v>
      </c>
      <c r="DA26" s="666"/>
      <c r="DB26" s="666"/>
      <c r="DC26" s="672"/>
      <c r="DD26" s="639">
        <v>908052</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6"/>
      <c r="DY26" s="666"/>
      <c r="DZ26" s="666"/>
      <c r="EA26" s="666"/>
      <c r="EB26" s="666"/>
      <c r="EC26" s="667"/>
    </row>
    <row r="27" spans="2:133" ht="11.25" customHeight="1" x14ac:dyDescent="0.15">
      <c r="B27" s="627" t="s">
        <v>298</v>
      </c>
      <c r="C27" s="628"/>
      <c r="D27" s="628"/>
      <c r="E27" s="628"/>
      <c r="F27" s="628"/>
      <c r="G27" s="628"/>
      <c r="H27" s="628"/>
      <c r="I27" s="628"/>
      <c r="J27" s="628"/>
      <c r="K27" s="628"/>
      <c r="L27" s="628"/>
      <c r="M27" s="628"/>
      <c r="N27" s="628"/>
      <c r="O27" s="628"/>
      <c r="P27" s="628"/>
      <c r="Q27" s="629"/>
      <c r="R27" s="630">
        <v>6001212</v>
      </c>
      <c r="S27" s="631"/>
      <c r="T27" s="631"/>
      <c r="U27" s="631"/>
      <c r="V27" s="631"/>
      <c r="W27" s="631"/>
      <c r="X27" s="631"/>
      <c r="Y27" s="632"/>
      <c r="Z27" s="633">
        <v>57.3</v>
      </c>
      <c r="AA27" s="633"/>
      <c r="AB27" s="633"/>
      <c r="AC27" s="633"/>
      <c r="AD27" s="634">
        <v>5531399</v>
      </c>
      <c r="AE27" s="634"/>
      <c r="AF27" s="634"/>
      <c r="AG27" s="634"/>
      <c r="AH27" s="634"/>
      <c r="AI27" s="634"/>
      <c r="AJ27" s="634"/>
      <c r="AK27" s="634"/>
      <c r="AL27" s="635">
        <v>99.599998474121094</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1392931</v>
      </c>
      <c r="BH27" s="631"/>
      <c r="BI27" s="631"/>
      <c r="BJ27" s="631"/>
      <c r="BK27" s="631"/>
      <c r="BL27" s="631"/>
      <c r="BM27" s="631"/>
      <c r="BN27" s="632"/>
      <c r="BO27" s="633">
        <v>100</v>
      </c>
      <c r="BP27" s="633"/>
      <c r="BQ27" s="633"/>
      <c r="BR27" s="633"/>
      <c r="BS27" s="634" t="s">
        <v>129</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909066</v>
      </c>
      <c r="CS27" s="664"/>
      <c r="CT27" s="664"/>
      <c r="CU27" s="664"/>
      <c r="CV27" s="664"/>
      <c r="CW27" s="664"/>
      <c r="CX27" s="664"/>
      <c r="CY27" s="665"/>
      <c r="CZ27" s="635">
        <v>8.9</v>
      </c>
      <c r="DA27" s="666"/>
      <c r="DB27" s="666"/>
      <c r="DC27" s="672"/>
      <c r="DD27" s="639">
        <v>275542</v>
      </c>
      <c r="DE27" s="664"/>
      <c r="DF27" s="664"/>
      <c r="DG27" s="664"/>
      <c r="DH27" s="664"/>
      <c r="DI27" s="664"/>
      <c r="DJ27" s="664"/>
      <c r="DK27" s="665"/>
      <c r="DL27" s="639">
        <v>275542</v>
      </c>
      <c r="DM27" s="664"/>
      <c r="DN27" s="664"/>
      <c r="DO27" s="664"/>
      <c r="DP27" s="664"/>
      <c r="DQ27" s="664"/>
      <c r="DR27" s="664"/>
      <c r="DS27" s="664"/>
      <c r="DT27" s="664"/>
      <c r="DU27" s="664"/>
      <c r="DV27" s="665"/>
      <c r="DW27" s="635">
        <v>4.8</v>
      </c>
      <c r="DX27" s="666"/>
      <c r="DY27" s="666"/>
      <c r="DZ27" s="666"/>
      <c r="EA27" s="666"/>
      <c r="EB27" s="666"/>
      <c r="EC27" s="667"/>
    </row>
    <row r="28" spans="2:133" ht="11.25" customHeight="1" x14ac:dyDescent="0.15">
      <c r="B28" s="627" t="s">
        <v>301</v>
      </c>
      <c r="C28" s="628"/>
      <c r="D28" s="628"/>
      <c r="E28" s="628"/>
      <c r="F28" s="628"/>
      <c r="G28" s="628"/>
      <c r="H28" s="628"/>
      <c r="I28" s="628"/>
      <c r="J28" s="628"/>
      <c r="K28" s="628"/>
      <c r="L28" s="628"/>
      <c r="M28" s="628"/>
      <c r="N28" s="628"/>
      <c r="O28" s="628"/>
      <c r="P28" s="628"/>
      <c r="Q28" s="629"/>
      <c r="R28" s="630">
        <v>709</v>
      </c>
      <c r="S28" s="631"/>
      <c r="T28" s="631"/>
      <c r="U28" s="631"/>
      <c r="V28" s="631"/>
      <c r="W28" s="631"/>
      <c r="X28" s="631"/>
      <c r="Y28" s="632"/>
      <c r="Z28" s="633">
        <v>0</v>
      </c>
      <c r="AA28" s="633"/>
      <c r="AB28" s="633"/>
      <c r="AC28" s="633"/>
      <c r="AD28" s="634">
        <v>709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998626</v>
      </c>
      <c r="CS28" s="631"/>
      <c r="CT28" s="631"/>
      <c r="CU28" s="631"/>
      <c r="CV28" s="631"/>
      <c r="CW28" s="631"/>
      <c r="CX28" s="631"/>
      <c r="CY28" s="632"/>
      <c r="CZ28" s="635">
        <v>9.8000000000000007</v>
      </c>
      <c r="DA28" s="666"/>
      <c r="DB28" s="666"/>
      <c r="DC28" s="672"/>
      <c r="DD28" s="639">
        <v>954634</v>
      </c>
      <c r="DE28" s="631"/>
      <c r="DF28" s="631"/>
      <c r="DG28" s="631"/>
      <c r="DH28" s="631"/>
      <c r="DI28" s="631"/>
      <c r="DJ28" s="631"/>
      <c r="DK28" s="632"/>
      <c r="DL28" s="639">
        <v>954634</v>
      </c>
      <c r="DM28" s="631"/>
      <c r="DN28" s="631"/>
      <c r="DO28" s="631"/>
      <c r="DP28" s="631"/>
      <c r="DQ28" s="631"/>
      <c r="DR28" s="631"/>
      <c r="DS28" s="631"/>
      <c r="DT28" s="631"/>
      <c r="DU28" s="631"/>
      <c r="DV28" s="632"/>
      <c r="DW28" s="635">
        <v>16.5</v>
      </c>
      <c r="DX28" s="666"/>
      <c r="DY28" s="666"/>
      <c r="DZ28" s="666"/>
      <c r="EA28" s="666"/>
      <c r="EB28" s="666"/>
      <c r="EC28" s="667"/>
    </row>
    <row r="29" spans="2:133" ht="11.25" customHeight="1" x14ac:dyDescent="0.15">
      <c r="B29" s="627" t="s">
        <v>303</v>
      </c>
      <c r="C29" s="628"/>
      <c r="D29" s="628"/>
      <c r="E29" s="628"/>
      <c r="F29" s="628"/>
      <c r="G29" s="628"/>
      <c r="H29" s="628"/>
      <c r="I29" s="628"/>
      <c r="J29" s="628"/>
      <c r="K29" s="628"/>
      <c r="L29" s="628"/>
      <c r="M29" s="628"/>
      <c r="N29" s="628"/>
      <c r="O29" s="628"/>
      <c r="P29" s="628"/>
      <c r="Q29" s="629"/>
      <c r="R29" s="630">
        <v>19628</v>
      </c>
      <c r="S29" s="631"/>
      <c r="T29" s="631"/>
      <c r="U29" s="631"/>
      <c r="V29" s="631"/>
      <c r="W29" s="631"/>
      <c r="X29" s="631"/>
      <c r="Y29" s="632"/>
      <c r="Z29" s="633">
        <v>0.2</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304</v>
      </c>
      <c r="CE29" s="680"/>
      <c r="CF29" s="645" t="s">
        <v>70</v>
      </c>
      <c r="CG29" s="646"/>
      <c r="CH29" s="646"/>
      <c r="CI29" s="646"/>
      <c r="CJ29" s="646"/>
      <c r="CK29" s="646"/>
      <c r="CL29" s="646"/>
      <c r="CM29" s="646"/>
      <c r="CN29" s="646"/>
      <c r="CO29" s="646"/>
      <c r="CP29" s="646"/>
      <c r="CQ29" s="647"/>
      <c r="CR29" s="630">
        <v>998626</v>
      </c>
      <c r="CS29" s="664"/>
      <c r="CT29" s="664"/>
      <c r="CU29" s="664"/>
      <c r="CV29" s="664"/>
      <c r="CW29" s="664"/>
      <c r="CX29" s="664"/>
      <c r="CY29" s="665"/>
      <c r="CZ29" s="635">
        <v>9.8000000000000007</v>
      </c>
      <c r="DA29" s="666"/>
      <c r="DB29" s="666"/>
      <c r="DC29" s="672"/>
      <c r="DD29" s="639">
        <v>954634</v>
      </c>
      <c r="DE29" s="664"/>
      <c r="DF29" s="664"/>
      <c r="DG29" s="664"/>
      <c r="DH29" s="664"/>
      <c r="DI29" s="664"/>
      <c r="DJ29" s="664"/>
      <c r="DK29" s="665"/>
      <c r="DL29" s="639">
        <v>954634</v>
      </c>
      <c r="DM29" s="664"/>
      <c r="DN29" s="664"/>
      <c r="DO29" s="664"/>
      <c r="DP29" s="664"/>
      <c r="DQ29" s="664"/>
      <c r="DR29" s="664"/>
      <c r="DS29" s="664"/>
      <c r="DT29" s="664"/>
      <c r="DU29" s="664"/>
      <c r="DV29" s="665"/>
      <c r="DW29" s="635">
        <v>16.5</v>
      </c>
      <c r="DX29" s="666"/>
      <c r="DY29" s="666"/>
      <c r="DZ29" s="666"/>
      <c r="EA29" s="666"/>
      <c r="EB29" s="666"/>
      <c r="EC29" s="667"/>
    </row>
    <row r="30" spans="2:133" ht="11.25" customHeight="1" x14ac:dyDescent="0.15">
      <c r="B30" s="627" t="s">
        <v>305</v>
      </c>
      <c r="C30" s="628"/>
      <c r="D30" s="628"/>
      <c r="E30" s="628"/>
      <c r="F30" s="628"/>
      <c r="G30" s="628"/>
      <c r="H30" s="628"/>
      <c r="I30" s="628"/>
      <c r="J30" s="628"/>
      <c r="K30" s="628"/>
      <c r="L30" s="628"/>
      <c r="M30" s="628"/>
      <c r="N30" s="628"/>
      <c r="O30" s="628"/>
      <c r="P30" s="628"/>
      <c r="Q30" s="629"/>
      <c r="R30" s="630">
        <v>187135</v>
      </c>
      <c r="S30" s="631"/>
      <c r="T30" s="631"/>
      <c r="U30" s="631"/>
      <c r="V30" s="631"/>
      <c r="W30" s="631"/>
      <c r="X30" s="631"/>
      <c r="Y30" s="632"/>
      <c r="Z30" s="633">
        <v>1.8</v>
      </c>
      <c r="AA30" s="633"/>
      <c r="AB30" s="633"/>
      <c r="AC30" s="633"/>
      <c r="AD30" s="634">
        <v>15</v>
      </c>
      <c r="AE30" s="634"/>
      <c r="AF30" s="634"/>
      <c r="AG30" s="634"/>
      <c r="AH30" s="634"/>
      <c r="AI30" s="634"/>
      <c r="AJ30" s="634"/>
      <c r="AK30" s="634"/>
      <c r="AL30" s="635">
        <v>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962250</v>
      </c>
      <c r="CS30" s="631"/>
      <c r="CT30" s="631"/>
      <c r="CU30" s="631"/>
      <c r="CV30" s="631"/>
      <c r="CW30" s="631"/>
      <c r="CX30" s="631"/>
      <c r="CY30" s="632"/>
      <c r="CZ30" s="635">
        <v>9.4</v>
      </c>
      <c r="DA30" s="666"/>
      <c r="DB30" s="666"/>
      <c r="DC30" s="672"/>
      <c r="DD30" s="639">
        <v>920157</v>
      </c>
      <c r="DE30" s="631"/>
      <c r="DF30" s="631"/>
      <c r="DG30" s="631"/>
      <c r="DH30" s="631"/>
      <c r="DI30" s="631"/>
      <c r="DJ30" s="631"/>
      <c r="DK30" s="632"/>
      <c r="DL30" s="639">
        <v>920157</v>
      </c>
      <c r="DM30" s="631"/>
      <c r="DN30" s="631"/>
      <c r="DO30" s="631"/>
      <c r="DP30" s="631"/>
      <c r="DQ30" s="631"/>
      <c r="DR30" s="631"/>
      <c r="DS30" s="631"/>
      <c r="DT30" s="631"/>
      <c r="DU30" s="631"/>
      <c r="DV30" s="632"/>
      <c r="DW30" s="635">
        <v>15.9</v>
      </c>
      <c r="DX30" s="666"/>
      <c r="DY30" s="666"/>
      <c r="DZ30" s="666"/>
      <c r="EA30" s="666"/>
      <c r="EB30" s="666"/>
      <c r="EC30" s="667"/>
    </row>
    <row r="31" spans="2:133" ht="11.25" customHeight="1" x14ac:dyDescent="0.15">
      <c r="B31" s="627" t="s">
        <v>309</v>
      </c>
      <c r="C31" s="628"/>
      <c r="D31" s="628"/>
      <c r="E31" s="628"/>
      <c r="F31" s="628"/>
      <c r="G31" s="628"/>
      <c r="H31" s="628"/>
      <c r="I31" s="628"/>
      <c r="J31" s="628"/>
      <c r="K31" s="628"/>
      <c r="L31" s="628"/>
      <c r="M31" s="628"/>
      <c r="N31" s="628"/>
      <c r="O31" s="628"/>
      <c r="P31" s="628"/>
      <c r="Q31" s="629"/>
      <c r="R31" s="630">
        <v>48036</v>
      </c>
      <c r="S31" s="631"/>
      <c r="T31" s="631"/>
      <c r="U31" s="631"/>
      <c r="V31" s="631"/>
      <c r="W31" s="631"/>
      <c r="X31" s="631"/>
      <c r="Y31" s="632"/>
      <c r="Z31" s="633">
        <v>0.5</v>
      </c>
      <c r="AA31" s="633"/>
      <c r="AB31" s="633"/>
      <c r="AC31" s="633"/>
      <c r="AD31" s="634">
        <v>1188</v>
      </c>
      <c r="AE31" s="634"/>
      <c r="AF31" s="634"/>
      <c r="AG31" s="634"/>
      <c r="AH31" s="634"/>
      <c r="AI31" s="634"/>
      <c r="AJ31" s="634"/>
      <c r="AK31" s="634"/>
      <c r="AL31" s="635">
        <v>0</v>
      </c>
      <c r="AM31" s="636"/>
      <c r="AN31" s="636"/>
      <c r="AO31" s="637"/>
      <c r="AP31" s="690" t="s">
        <v>310</v>
      </c>
      <c r="AQ31" s="691"/>
      <c r="AR31" s="691"/>
      <c r="AS31" s="691"/>
      <c r="AT31" s="696" t="s">
        <v>311</v>
      </c>
      <c r="AU31" s="361"/>
      <c r="AV31" s="361"/>
      <c r="AW31" s="361"/>
      <c r="AX31" s="616" t="s">
        <v>189</v>
      </c>
      <c r="AY31" s="617"/>
      <c r="AZ31" s="617"/>
      <c r="BA31" s="617"/>
      <c r="BB31" s="617"/>
      <c r="BC31" s="617"/>
      <c r="BD31" s="617"/>
      <c r="BE31" s="617"/>
      <c r="BF31" s="618"/>
      <c r="BG31" s="689">
        <v>98.7</v>
      </c>
      <c r="BH31" s="685"/>
      <c r="BI31" s="685"/>
      <c r="BJ31" s="685"/>
      <c r="BK31" s="685"/>
      <c r="BL31" s="685"/>
      <c r="BM31" s="625">
        <v>93.7</v>
      </c>
      <c r="BN31" s="685"/>
      <c r="BO31" s="685"/>
      <c r="BP31" s="685"/>
      <c r="BQ31" s="686"/>
      <c r="BR31" s="689">
        <v>94.1</v>
      </c>
      <c r="BS31" s="685"/>
      <c r="BT31" s="685"/>
      <c r="BU31" s="685"/>
      <c r="BV31" s="685"/>
      <c r="BW31" s="685"/>
      <c r="BX31" s="625">
        <v>88.8</v>
      </c>
      <c r="BY31" s="685"/>
      <c r="BZ31" s="685"/>
      <c r="CA31" s="685"/>
      <c r="CB31" s="686"/>
      <c r="CD31" s="681"/>
      <c r="CE31" s="682"/>
      <c r="CF31" s="645" t="s">
        <v>312</v>
      </c>
      <c r="CG31" s="646"/>
      <c r="CH31" s="646"/>
      <c r="CI31" s="646"/>
      <c r="CJ31" s="646"/>
      <c r="CK31" s="646"/>
      <c r="CL31" s="646"/>
      <c r="CM31" s="646"/>
      <c r="CN31" s="646"/>
      <c r="CO31" s="646"/>
      <c r="CP31" s="646"/>
      <c r="CQ31" s="647"/>
      <c r="CR31" s="630">
        <v>36376</v>
      </c>
      <c r="CS31" s="664"/>
      <c r="CT31" s="664"/>
      <c r="CU31" s="664"/>
      <c r="CV31" s="664"/>
      <c r="CW31" s="664"/>
      <c r="CX31" s="664"/>
      <c r="CY31" s="665"/>
      <c r="CZ31" s="635">
        <v>0.4</v>
      </c>
      <c r="DA31" s="666"/>
      <c r="DB31" s="666"/>
      <c r="DC31" s="672"/>
      <c r="DD31" s="639">
        <v>34477</v>
      </c>
      <c r="DE31" s="664"/>
      <c r="DF31" s="664"/>
      <c r="DG31" s="664"/>
      <c r="DH31" s="664"/>
      <c r="DI31" s="664"/>
      <c r="DJ31" s="664"/>
      <c r="DK31" s="665"/>
      <c r="DL31" s="639">
        <v>34477</v>
      </c>
      <c r="DM31" s="664"/>
      <c r="DN31" s="664"/>
      <c r="DO31" s="664"/>
      <c r="DP31" s="664"/>
      <c r="DQ31" s="664"/>
      <c r="DR31" s="664"/>
      <c r="DS31" s="664"/>
      <c r="DT31" s="664"/>
      <c r="DU31" s="664"/>
      <c r="DV31" s="665"/>
      <c r="DW31" s="635">
        <v>0.6</v>
      </c>
      <c r="DX31" s="666"/>
      <c r="DY31" s="666"/>
      <c r="DZ31" s="666"/>
      <c r="EA31" s="666"/>
      <c r="EB31" s="666"/>
      <c r="EC31" s="667"/>
    </row>
    <row r="32" spans="2:133" ht="11.25" customHeight="1" x14ac:dyDescent="0.15">
      <c r="B32" s="627" t="s">
        <v>313</v>
      </c>
      <c r="C32" s="628"/>
      <c r="D32" s="628"/>
      <c r="E32" s="628"/>
      <c r="F32" s="628"/>
      <c r="G32" s="628"/>
      <c r="H32" s="628"/>
      <c r="I32" s="628"/>
      <c r="J32" s="628"/>
      <c r="K32" s="628"/>
      <c r="L32" s="628"/>
      <c r="M32" s="628"/>
      <c r="N32" s="628"/>
      <c r="O32" s="628"/>
      <c r="P32" s="628"/>
      <c r="Q32" s="629"/>
      <c r="R32" s="630">
        <v>1469422</v>
      </c>
      <c r="S32" s="631"/>
      <c r="T32" s="631"/>
      <c r="U32" s="631"/>
      <c r="V32" s="631"/>
      <c r="W32" s="631"/>
      <c r="X32" s="631"/>
      <c r="Y32" s="632"/>
      <c r="Z32" s="633">
        <v>14</v>
      </c>
      <c r="AA32" s="633"/>
      <c r="AB32" s="633"/>
      <c r="AC32" s="633"/>
      <c r="AD32" s="634" t="s">
        <v>129</v>
      </c>
      <c r="AE32" s="634"/>
      <c r="AF32" s="634"/>
      <c r="AG32" s="634"/>
      <c r="AH32" s="634"/>
      <c r="AI32" s="634"/>
      <c r="AJ32" s="634"/>
      <c r="AK32" s="634"/>
      <c r="AL32" s="635" t="s">
        <v>129</v>
      </c>
      <c r="AM32" s="636"/>
      <c r="AN32" s="636"/>
      <c r="AO32" s="637"/>
      <c r="AP32" s="692"/>
      <c r="AQ32" s="693"/>
      <c r="AR32" s="693"/>
      <c r="AS32" s="693"/>
      <c r="AT32" s="697"/>
      <c r="AU32" s="362" t="s">
        <v>314</v>
      </c>
      <c r="AV32" s="362"/>
      <c r="AW32" s="362"/>
      <c r="AX32" s="627" t="s">
        <v>315</v>
      </c>
      <c r="AY32" s="628"/>
      <c r="AZ32" s="628"/>
      <c r="BA32" s="628"/>
      <c r="BB32" s="628"/>
      <c r="BC32" s="628"/>
      <c r="BD32" s="628"/>
      <c r="BE32" s="628"/>
      <c r="BF32" s="629"/>
      <c r="BG32" s="699">
        <v>99</v>
      </c>
      <c r="BH32" s="664"/>
      <c r="BI32" s="664"/>
      <c r="BJ32" s="664"/>
      <c r="BK32" s="664"/>
      <c r="BL32" s="664"/>
      <c r="BM32" s="636">
        <v>97.6</v>
      </c>
      <c r="BN32" s="687"/>
      <c r="BO32" s="687"/>
      <c r="BP32" s="687"/>
      <c r="BQ32" s="688"/>
      <c r="BR32" s="699">
        <v>98.9</v>
      </c>
      <c r="BS32" s="664"/>
      <c r="BT32" s="664"/>
      <c r="BU32" s="664"/>
      <c r="BV32" s="664"/>
      <c r="BW32" s="664"/>
      <c r="BX32" s="636">
        <v>97.1</v>
      </c>
      <c r="BY32" s="687"/>
      <c r="BZ32" s="687"/>
      <c r="CA32" s="687"/>
      <c r="CB32" s="688"/>
      <c r="CD32" s="683"/>
      <c r="CE32" s="684"/>
      <c r="CF32" s="645" t="s">
        <v>316</v>
      </c>
      <c r="CG32" s="646"/>
      <c r="CH32" s="646"/>
      <c r="CI32" s="646"/>
      <c r="CJ32" s="646"/>
      <c r="CK32" s="646"/>
      <c r="CL32" s="646"/>
      <c r="CM32" s="646"/>
      <c r="CN32" s="646"/>
      <c r="CO32" s="646"/>
      <c r="CP32" s="646"/>
      <c r="CQ32" s="647"/>
      <c r="CR32" s="630" t="s">
        <v>129</v>
      </c>
      <c r="CS32" s="631"/>
      <c r="CT32" s="631"/>
      <c r="CU32" s="631"/>
      <c r="CV32" s="631"/>
      <c r="CW32" s="631"/>
      <c r="CX32" s="631"/>
      <c r="CY32" s="632"/>
      <c r="CZ32" s="635" t="s">
        <v>129</v>
      </c>
      <c r="DA32" s="666"/>
      <c r="DB32" s="666"/>
      <c r="DC32" s="672"/>
      <c r="DD32" s="639" t="s">
        <v>129</v>
      </c>
      <c r="DE32" s="631"/>
      <c r="DF32" s="631"/>
      <c r="DG32" s="631"/>
      <c r="DH32" s="631"/>
      <c r="DI32" s="631"/>
      <c r="DJ32" s="631"/>
      <c r="DK32" s="632"/>
      <c r="DL32" s="639" t="s">
        <v>129</v>
      </c>
      <c r="DM32" s="631"/>
      <c r="DN32" s="631"/>
      <c r="DO32" s="631"/>
      <c r="DP32" s="631"/>
      <c r="DQ32" s="631"/>
      <c r="DR32" s="631"/>
      <c r="DS32" s="631"/>
      <c r="DT32" s="631"/>
      <c r="DU32" s="631"/>
      <c r="DV32" s="632"/>
      <c r="DW32" s="635" t="s">
        <v>129</v>
      </c>
      <c r="DX32" s="666"/>
      <c r="DY32" s="666"/>
      <c r="DZ32" s="666"/>
      <c r="EA32" s="666"/>
      <c r="EB32" s="666"/>
      <c r="EC32" s="667"/>
    </row>
    <row r="33" spans="2:133" ht="11.25" customHeight="1" x14ac:dyDescent="0.15">
      <c r="B33" s="668" t="s">
        <v>317</v>
      </c>
      <c r="C33" s="669"/>
      <c r="D33" s="669"/>
      <c r="E33" s="669"/>
      <c r="F33" s="669"/>
      <c r="G33" s="669"/>
      <c r="H33" s="669"/>
      <c r="I33" s="669"/>
      <c r="J33" s="669"/>
      <c r="K33" s="669"/>
      <c r="L33" s="669"/>
      <c r="M33" s="669"/>
      <c r="N33" s="669"/>
      <c r="O33" s="669"/>
      <c r="P33" s="669"/>
      <c r="Q33" s="670"/>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94"/>
      <c r="AQ33" s="695"/>
      <c r="AR33" s="695"/>
      <c r="AS33" s="695"/>
      <c r="AT33" s="698"/>
      <c r="AU33" s="363"/>
      <c r="AV33" s="363"/>
      <c r="AW33" s="363"/>
      <c r="AX33" s="674" t="s">
        <v>318</v>
      </c>
      <c r="AY33" s="675"/>
      <c r="AZ33" s="675"/>
      <c r="BA33" s="675"/>
      <c r="BB33" s="675"/>
      <c r="BC33" s="675"/>
      <c r="BD33" s="675"/>
      <c r="BE33" s="675"/>
      <c r="BF33" s="676"/>
      <c r="BG33" s="700">
        <v>98.1</v>
      </c>
      <c r="BH33" s="701"/>
      <c r="BI33" s="701"/>
      <c r="BJ33" s="701"/>
      <c r="BK33" s="701"/>
      <c r="BL33" s="701"/>
      <c r="BM33" s="702">
        <v>89.2</v>
      </c>
      <c r="BN33" s="701"/>
      <c r="BO33" s="701"/>
      <c r="BP33" s="701"/>
      <c r="BQ33" s="703"/>
      <c r="BR33" s="700">
        <v>88.9</v>
      </c>
      <c r="BS33" s="701"/>
      <c r="BT33" s="701"/>
      <c r="BU33" s="701"/>
      <c r="BV33" s="701"/>
      <c r="BW33" s="701"/>
      <c r="BX33" s="702">
        <v>80.5</v>
      </c>
      <c r="BY33" s="701"/>
      <c r="BZ33" s="701"/>
      <c r="CA33" s="701"/>
      <c r="CB33" s="703"/>
      <c r="CD33" s="645" t="s">
        <v>319</v>
      </c>
      <c r="CE33" s="646"/>
      <c r="CF33" s="646"/>
      <c r="CG33" s="646"/>
      <c r="CH33" s="646"/>
      <c r="CI33" s="646"/>
      <c r="CJ33" s="646"/>
      <c r="CK33" s="646"/>
      <c r="CL33" s="646"/>
      <c r="CM33" s="646"/>
      <c r="CN33" s="646"/>
      <c r="CO33" s="646"/>
      <c r="CP33" s="646"/>
      <c r="CQ33" s="647"/>
      <c r="CR33" s="630">
        <v>4978893</v>
      </c>
      <c r="CS33" s="664"/>
      <c r="CT33" s="664"/>
      <c r="CU33" s="664"/>
      <c r="CV33" s="664"/>
      <c r="CW33" s="664"/>
      <c r="CX33" s="664"/>
      <c r="CY33" s="665"/>
      <c r="CZ33" s="635">
        <v>48.7</v>
      </c>
      <c r="DA33" s="666"/>
      <c r="DB33" s="666"/>
      <c r="DC33" s="672"/>
      <c r="DD33" s="639">
        <v>3753588</v>
      </c>
      <c r="DE33" s="664"/>
      <c r="DF33" s="664"/>
      <c r="DG33" s="664"/>
      <c r="DH33" s="664"/>
      <c r="DI33" s="664"/>
      <c r="DJ33" s="664"/>
      <c r="DK33" s="665"/>
      <c r="DL33" s="639">
        <v>2264617</v>
      </c>
      <c r="DM33" s="664"/>
      <c r="DN33" s="664"/>
      <c r="DO33" s="664"/>
      <c r="DP33" s="664"/>
      <c r="DQ33" s="664"/>
      <c r="DR33" s="664"/>
      <c r="DS33" s="664"/>
      <c r="DT33" s="664"/>
      <c r="DU33" s="664"/>
      <c r="DV33" s="665"/>
      <c r="DW33" s="635">
        <v>39.1</v>
      </c>
      <c r="DX33" s="666"/>
      <c r="DY33" s="666"/>
      <c r="DZ33" s="666"/>
      <c r="EA33" s="666"/>
      <c r="EB33" s="666"/>
      <c r="EC33" s="667"/>
    </row>
    <row r="34" spans="2:133" ht="11.25" customHeight="1" x14ac:dyDescent="0.15">
      <c r="B34" s="627" t="s">
        <v>320</v>
      </c>
      <c r="C34" s="628"/>
      <c r="D34" s="628"/>
      <c r="E34" s="628"/>
      <c r="F34" s="628"/>
      <c r="G34" s="628"/>
      <c r="H34" s="628"/>
      <c r="I34" s="628"/>
      <c r="J34" s="628"/>
      <c r="K34" s="628"/>
      <c r="L34" s="628"/>
      <c r="M34" s="628"/>
      <c r="N34" s="628"/>
      <c r="O34" s="628"/>
      <c r="P34" s="628"/>
      <c r="Q34" s="629"/>
      <c r="R34" s="630">
        <v>574082</v>
      </c>
      <c r="S34" s="631"/>
      <c r="T34" s="631"/>
      <c r="U34" s="631"/>
      <c r="V34" s="631"/>
      <c r="W34" s="631"/>
      <c r="X34" s="631"/>
      <c r="Y34" s="632"/>
      <c r="Z34" s="633">
        <v>5.5</v>
      </c>
      <c r="AA34" s="633"/>
      <c r="AB34" s="633"/>
      <c r="AC34" s="633"/>
      <c r="AD34" s="634" t="s">
        <v>129</v>
      </c>
      <c r="AE34" s="634"/>
      <c r="AF34" s="634"/>
      <c r="AG34" s="634"/>
      <c r="AH34" s="634"/>
      <c r="AI34" s="634"/>
      <c r="AJ34" s="634"/>
      <c r="AK34" s="634"/>
      <c r="AL34" s="635" t="s">
        <v>129</v>
      </c>
      <c r="AM34" s="636"/>
      <c r="AN34" s="636"/>
      <c r="AO34" s="637"/>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321</v>
      </c>
      <c r="CE34" s="646"/>
      <c r="CF34" s="646"/>
      <c r="CG34" s="646"/>
      <c r="CH34" s="646"/>
      <c r="CI34" s="646"/>
      <c r="CJ34" s="646"/>
      <c r="CK34" s="646"/>
      <c r="CL34" s="646"/>
      <c r="CM34" s="646"/>
      <c r="CN34" s="646"/>
      <c r="CO34" s="646"/>
      <c r="CP34" s="646"/>
      <c r="CQ34" s="647"/>
      <c r="CR34" s="630">
        <v>1421695</v>
      </c>
      <c r="CS34" s="631"/>
      <c r="CT34" s="631"/>
      <c r="CU34" s="631"/>
      <c r="CV34" s="631"/>
      <c r="CW34" s="631"/>
      <c r="CX34" s="631"/>
      <c r="CY34" s="632"/>
      <c r="CZ34" s="635">
        <v>13.9</v>
      </c>
      <c r="DA34" s="666"/>
      <c r="DB34" s="666"/>
      <c r="DC34" s="672"/>
      <c r="DD34" s="639">
        <v>1098747</v>
      </c>
      <c r="DE34" s="631"/>
      <c r="DF34" s="631"/>
      <c r="DG34" s="631"/>
      <c r="DH34" s="631"/>
      <c r="DI34" s="631"/>
      <c r="DJ34" s="631"/>
      <c r="DK34" s="632"/>
      <c r="DL34" s="639">
        <v>971110</v>
      </c>
      <c r="DM34" s="631"/>
      <c r="DN34" s="631"/>
      <c r="DO34" s="631"/>
      <c r="DP34" s="631"/>
      <c r="DQ34" s="631"/>
      <c r="DR34" s="631"/>
      <c r="DS34" s="631"/>
      <c r="DT34" s="631"/>
      <c r="DU34" s="631"/>
      <c r="DV34" s="632"/>
      <c r="DW34" s="635">
        <v>16.8</v>
      </c>
      <c r="DX34" s="666"/>
      <c r="DY34" s="666"/>
      <c r="DZ34" s="666"/>
      <c r="EA34" s="666"/>
      <c r="EB34" s="666"/>
      <c r="EC34" s="667"/>
    </row>
    <row r="35" spans="2:133" ht="11.25" customHeight="1" x14ac:dyDescent="0.15">
      <c r="B35" s="627" t="s">
        <v>322</v>
      </c>
      <c r="C35" s="628"/>
      <c r="D35" s="628"/>
      <c r="E35" s="628"/>
      <c r="F35" s="628"/>
      <c r="G35" s="628"/>
      <c r="H35" s="628"/>
      <c r="I35" s="628"/>
      <c r="J35" s="628"/>
      <c r="K35" s="628"/>
      <c r="L35" s="628"/>
      <c r="M35" s="628"/>
      <c r="N35" s="628"/>
      <c r="O35" s="628"/>
      <c r="P35" s="628"/>
      <c r="Q35" s="629"/>
      <c r="R35" s="630">
        <v>23886</v>
      </c>
      <c r="S35" s="631"/>
      <c r="T35" s="631"/>
      <c r="U35" s="631"/>
      <c r="V35" s="631"/>
      <c r="W35" s="631"/>
      <c r="X35" s="631"/>
      <c r="Y35" s="632"/>
      <c r="Z35" s="633">
        <v>0.2</v>
      </c>
      <c r="AA35" s="633"/>
      <c r="AB35" s="633"/>
      <c r="AC35" s="633"/>
      <c r="AD35" s="634">
        <v>16696</v>
      </c>
      <c r="AE35" s="634"/>
      <c r="AF35" s="634"/>
      <c r="AG35" s="634"/>
      <c r="AH35" s="634"/>
      <c r="AI35" s="634"/>
      <c r="AJ35" s="634"/>
      <c r="AK35" s="634"/>
      <c r="AL35" s="635">
        <v>0.3</v>
      </c>
      <c r="AM35" s="636"/>
      <c r="AN35" s="636"/>
      <c r="AO35" s="637"/>
      <c r="AP35" s="218"/>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96446</v>
      </c>
      <c r="CS35" s="664"/>
      <c r="CT35" s="664"/>
      <c r="CU35" s="664"/>
      <c r="CV35" s="664"/>
      <c r="CW35" s="664"/>
      <c r="CX35" s="664"/>
      <c r="CY35" s="665"/>
      <c r="CZ35" s="635">
        <v>0.9</v>
      </c>
      <c r="DA35" s="666"/>
      <c r="DB35" s="666"/>
      <c r="DC35" s="672"/>
      <c r="DD35" s="639">
        <v>60365</v>
      </c>
      <c r="DE35" s="664"/>
      <c r="DF35" s="664"/>
      <c r="DG35" s="664"/>
      <c r="DH35" s="664"/>
      <c r="DI35" s="664"/>
      <c r="DJ35" s="664"/>
      <c r="DK35" s="665"/>
      <c r="DL35" s="639">
        <v>60365</v>
      </c>
      <c r="DM35" s="664"/>
      <c r="DN35" s="664"/>
      <c r="DO35" s="664"/>
      <c r="DP35" s="664"/>
      <c r="DQ35" s="664"/>
      <c r="DR35" s="664"/>
      <c r="DS35" s="664"/>
      <c r="DT35" s="664"/>
      <c r="DU35" s="664"/>
      <c r="DV35" s="665"/>
      <c r="DW35" s="635">
        <v>1</v>
      </c>
      <c r="DX35" s="666"/>
      <c r="DY35" s="666"/>
      <c r="DZ35" s="666"/>
      <c r="EA35" s="666"/>
      <c r="EB35" s="666"/>
      <c r="EC35" s="667"/>
    </row>
    <row r="36" spans="2:133" ht="11.25" customHeight="1" x14ac:dyDescent="0.15">
      <c r="B36" s="627" t="s">
        <v>326</v>
      </c>
      <c r="C36" s="628"/>
      <c r="D36" s="628"/>
      <c r="E36" s="628"/>
      <c r="F36" s="628"/>
      <c r="G36" s="628"/>
      <c r="H36" s="628"/>
      <c r="I36" s="628"/>
      <c r="J36" s="628"/>
      <c r="K36" s="628"/>
      <c r="L36" s="628"/>
      <c r="M36" s="628"/>
      <c r="N36" s="628"/>
      <c r="O36" s="628"/>
      <c r="P36" s="628"/>
      <c r="Q36" s="629"/>
      <c r="R36" s="630">
        <v>164315</v>
      </c>
      <c r="S36" s="631"/>
      <c r="T36" s="631"/>
      <c r="U36" s="631"/>
      <c r="V36" s="631"/>
      <c r="W36" s="631"/>
      <c r="X36" s="631"/>
      <c r="Y36" s="632"/>
      <c r="Z36" s="633">
        <v>1.6</v>
      </c>
      <c r="AA36" s="633"/>
      <c r="AB36" s="633"/>
      <c r="AC36" s="633"/>
      <c r="AD36" s="634" t="s">
        <v>129</v>
      </c>
      <c r="AE36" s="634"/>
      <c r="AF36" s="634"/>
      <c r="AG36" s="634"/>
      <c r="AH36" s="634"/>
      <c r="AI36" s="634"/>
      <c r="AJ36" s="634"/>
      <c r="AK36" s="634"/>
      <c r="AL36" s="635" t="s">
        <v>129</v>
      </c>
      <c r="AM36" s="636"/>
      <c r="AN36" s="636"/>
      <c r="AO36" s="637"/>
      <c r="AP36" s="218"/>
      <c r="AQ36" s="704" t="s">
        <v>327</v>
      </c>
      <c r="AR36" s="705"/>
      <c r="AS36" s="705"/>
      <c r="AT36" s="705"/>
      <c r="AU36" s="705"/>
      <c r="AV36" s="705"/>
      <c r="AW36" s="705"/>
      <c r="AX36" s="705"/>
      <c r="AY36" s="706"/>
      <c r="AZ36" s="619">
        <v>1401079</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16141</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1739371</v>
      </c>
      <c r="CS36" s="631"/>
      <c r="CT36" s="631"/>
      <c r="CU36" s="631"/>
      <c r="CV36" s="631"/>
      <c r="CW36" s="631"/>
      <c r="CX36" s="631"/>
      <c r="CY36" s="632"/>
      <c r="CZ36" s="635">
        <v>17</v>
      </c>
      <c r="DA36" s="666"/>
      <c r="DB36" s="666"/>
      <c r="DC36" s="672"/>
      <c r="DD36" s="639">
        <v>1086134</v>
      </c>
      <c r="DE36" s="631"/>
      <c r="DF36" s="631"/>
      <c r="DG36" s="631"/>
      <c r="DH36" s="631"/>
      <c r="DI36" s="631"/>
      <c r="DJ36" s="631"/>
      <c r="DK36" s="632"/>
      <c r="DL36" s="639">
        <v>576630</v>
      </c>
      <c r="DM36" s="631"/>
      <c r="DN36" s="631"/>
      <c r="DO36" s="631"/>
      <c r="DP36" s="631"/>
      <c r="DQ36" s="631"/>
      <c r="DR36" s="631"/>
      <c r="DS36" s="631"/>
      <c r="DT36" s="631"/>
      <c r="DU36" s="631"/>
      <c r="DV36" s="632"/>
      <c r="DW36" s="635">
        <v>10</v>
      </c>
      <c r="DX36" s="666"/>
      <c r="DY36" s="666"/>
      <c r="DZ36" s="666"/>
      <c r="EA36" s="666"/>
      <c r="EB36" s="666"/>
      <c r="EC36" s="667"/>
    </row>
    <row r="37" spans="2:133" ht="11.25" customHeight="1" x14ac:dyDescent="0.15">
      <c r="B37" s="627" t="s">
        <v>330</v>
      </c>
      <c r="C37" s="628"/>
      <c r="D37" s="628"/>
      <c r="E37" s="628"/>
      <c r="F37" s="628"/>
      <c r="G37" s="628"/>
      <c r="H37" s="628"/>
      <c r="I37" s="628"/>
      <c r="J37" s="628"/>
      <c r="K37" s="628"/>
      <c r="L37" s="628"/>
      <c r="M37" s="628"/>
      <c r="N37" s="628"/>
      <c r="O37" s="628"/>
      <c r="P37" s="628"/>
      <c r="Q37" s="629"/>
      <c r="R37" s="630">
        <v>140000</v>
      </c>
      <c r="S37" s="631"/>
      <c r="T37" s="631"/>
      <c r="U37" s="631"/>
      <c r="V37" s="631"/>
      <c r="W37" s="631"/>
      <c r="X37" s="631"/>
      <c r="Y37" s="632"/>
      <c r="Z37" s="633">
        <v>1.3</v>
      </c>
      <c r="AA37" s="633"/>
      <c r="AB37" s="633"/>
      <c r="AC37" s="633"/>
      <c r="AD37" s="634" t="s">
        <v>129</v>
      </c>
      <c r="AE37" s="634"/>
      <c r="AF37" s="634"/>
      <c r="AG37" s="634"/>
      <c r="AH37" s="634"/>
      <c r="AI37" s="634"/>
      <c r="AJ37" s="634"/>
      <c r="AK37" s="634"/>
      <c r="AL37" s="635" t="s">
        <v>129</v>
      </c>
      <c r="AM37" s="636"/>
      <c r="AN37" s="636"/>
      <c r="AO37" s="637"/>
      <c r="AQ37" s="708" t="s">
        <v>331</v>
      </c>
      <c r="AR37" s="709"/>
      <c r="AS37" s="709"/>
      <c r="AT37" s="709"/>
      <c r="AU37" s="709"/>
      <c r="AV37" s="709"/>
      <c r="AW37" s="709"/>
      <c r="AX37" s="709"/>
      <c r="AY37" s="710"/>
      <c r="AZ37" s="630">
        <v>382480</v>
      </c>
      <c r="BA37" s="631"/>
      <c r="BB37" s="631"/>
      <c r="BC37" s="631"/>
      <c r="BD37" s="664"/>
      <c r="BE37" s="664"/>
      <c r="BF37" s="688"/>
      <c r="BG37" s="645" t="s">
        <v>332</v>
      </c>
      <c r="BH37" s="646"/>
      <c r="BI37" s="646"/>
      <c r="BJ37" s="646"/>
      <c r="BK37" s="646"/>
      <c r="BL37" s="646"/>
      <c r="BM37" s="646"/>
      <c r="BN37" s="646"/>
      <c r="BO37" s="646"/>
      <c r="BP37" s="646"/>
      <c r="BQ37" s="646"/>
      <c r="BR37" s="646"/>
      <c r="BS37" s="646"/>
      <c r="BT37" s="646"/>
      <c r="BU37" s="647"/>
      <c r="BV37" s="630">
        <v>-32354</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127037</v>
      </c>
      <c r="CS37" s="664"/>
      <c r="CT37" s="664"/>
      <c r="CU37" s="664"/>
      <c r="CV37" s="664"/>
      <c r="CW37" s="664"/>
      <c r="CX37" s="664"/>
      <c r="CY37" s="665"/>
      <c r="CZ37" s="635">
        <v>1.2</v>
      </c>
      <c r="DA37" s="666"/>
      <c r="DB37" s="666"/>
      <c r="DC37" s="672"/>
      <c r="DD37" s="639">
        <v>120595</v>
      </c>
      <c r="DE37" s="664"/>
      <c r="DF37" s="664"/>
      <c r="DG37" s="664"/>
      <c r="DH37" s="664"/>
      <c r="DI37" s="664"/>
      <c r="DJ37" s="664"/>
      <c r="DK37" s="665"/>
      <c r="DL37" s="639">
        <v>120595</v>
      </c>
      <c r="DM37" s="664"/>
      <c r="DN37" s="664"/>
      <c r="DO37" s="664"/>
      <c r="DP37" s="664"/>
      <c r="DQ37" s="664"/>
      <c r="DR37" s="664"/>
      <c r="DS37" s="664"/>
      <c r="DT37" s="664"/>
      <c r="DU37" s="664"/>
      <c r="DV37" s="665"/>
      <c r="DW37" s="635">
        <v>2.1</v>
      </c>
      <c r="DX37" s="666"/>
      <c r="DY37" s="666"/>
      <c r="DZ37" s="666"/>
      <c r="EA37" s="666"/>
      <c r="EB37" s="666"/>
      <c r="EC37" s="667"/>
    </row>
    <row r="38" spans="2:133" ht="11.25" customHeight="1" x14ac:dyDescent="0.15">
      <c r="B38" s="627" t="s">
        <v>334</v>
      </c>
      <c r="C38" s="628"/>
      <c r="D38" s="628"/>
      <c r="E38" s="628"/>
      <c r="F38" s="628"/>
      <c r="G38" s="628"/>
      <c r="H38" s="628"/>
      <c r="I38" s="628"/>
      <c r="J38" s="628"/>
      <c r="K38" s="628"/>
      <c r="L38" s="628"/>
      <c r="M38" s="628"/>
      <c r="N38" s="628"/>
      <c r="O38" s="628"/>
      <c r="P38" s="628"/>
      <c r="Q38" s="629"/>
      <c r="R38" s="630">
        <v>280662</v>
      </c>
      <c r="S38" s="631"/>
      <c r="T38" s="631"/>
      <c r="U38" s="631"/>
      <c r="V38" s="631"/>
      <c r="W38" s="631"/>
      <c r="X38" s="631"/>
      <c r="Y38" s="632"/>
      <c r="Z38" s="633">
        <v>2.7</v>
      </c>
      <c r="AA38" s="633"/>
      <c r="AB38" s="633"/>
      <c r="AC38" s="633"/>
      <c r="AD38" s="634" t="s">
        <v>129</v>
      </c>
      <c r="AE38" s="634"/>
      <c r="AF38" s="634"/>
      <c r="AG38" s="634"/>
      <c r="AH38" s="634"/>
      <c r="AI38" s="634"/>
      <c r="AJ38" s="634"/>
      <c r="AK38" s="634"/>
      <c r="AL38" s="635" t="s">
        <v>129</v>
      </c>
      <c r="AM38" s="636"/>
      <c r="AN38" s="636"/>
      <c r="AO38" s="637"/>
      <c r="AQ38" s="708" t="s">
        <v>335</v>
      </c>
      <c r="AR38" s="709"/>
      <c r="AS38" s="709"/>
      <c r="AT38" s="709"/>
      <c r="AU38" s="709"/>
      <c r="AV38" s="709"/>
      <c r="AW38" s="709"/>
      <c r="AX38" s="709"/>
      <c r="AY38" s="710"/>
      <c r="AZ38" s="630">
        <v>72293</v>
      </c>
      <c r="BA38" s="631"/>
      <c r="BB38" s="631"/>
      <c r="BC38" s="631"/>
      <c r="BD38" s="664"/>
      <c r="BE38" s="664"/>
      <c r="BF38" s="688"/>
      <c r="BG38" s="645" t="s">
        <v>336</v>
      </c>
      <c r="BH38" s="646"/>
      <c r="BI38" s="646"/>
      <c r="BJ38" s="646"/>
      <c r="BK38" s="646"/>
      <c r="BL38" s="646"/>
      <c r="BM38" s="646"/>
      <c r="BN38" s="646"/>
      <c r="BO38" s="646"/>
      <c r="BP38" s="646"/>
      <c r="BQ38" s="646"/>
      <c r="BR38" s="646"/>
      <c r="BS38" s="646"/>
      <c r="BT38" s="646"/>
      <c r="BU38" s="647"/>
      <c r="BV38" s="630">
        <v>2860</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946306</v>
      </c>
      <c r="CS38" s="631"/>
      <c r="CT38" s="631"/>
      <c r="CU38" s="631"/>
      <c r="CV38" s="631"/>
      <c r="CW38" s="631"/>
      <c r="CX38" s="631"/>
      <c r="CY38" s="632"/>
      <c r="CZ38" s="635">
        <v>9.1999999999999993</v>
      </c>
      <c r="DA38" s="666"/>
      <c r="DB38" s="666"/>
      <c r="DC38" s="672"/>
      <c r="DD38" s="639">
        <v>739949</v>
      </c>
      <c r="DE38" s="631"/>
      <c r="DF38" s="631"/>
      <c r="DG38" s="631"/>
      <c r="DH38" s="631"/>
      <c r="DI38" s="631"/>
      <c r="DJ38" s="631"/>
      <c r="DK38" s="632"/>
      <c r="DL38" s="639">
        <v>656512</v>
      </c>
      <c r="DM38" s="631"/>
      <c r="DN38" s="631"/>
      <c r="DO38" s="631"/>
      <c r="DP38" s="631"/>
      <c r="DQ38" s="631"/>
      <c r="DR38" s="631"/>
      <c r="DS38" s="631"/>
      <c r="DT38" s="631"/>
      <c r="DU38" s="631"/>
      <c r="DV38" s="632"/>
      <c r="DW38" s="635">
        <v>11.3</v>
      </c>
      <c r="DX38" s="666"/>
      <c r="DY38" s="666"/>
      <c r="DZ38" s="666"/>
      <c r="EA38" s="666"/>
      <c r="EB38" s="666"/>
      <c r="EC38" s="667"/>
    </row>
    <row r="39" spans="2:133" ht="11.25" customHeight="1" x14ac:dyDescent="0.15">
      <c r="B39" s="627" t="s">
        <v>338</v>
      </c>
      <c r="C39" s="628"/>
      <c r="D39" s="628"/>
      <c r="E39" s="628"/>
      <c r="F39" s="628"/>
      <c r="G39" s="628"/>
      <c r="H39" s="628"/>
      <c r="I39" s="628"/>
      <c r="J39" s="628"/>
      <c r="K39" s="628"/>
      <c r="L39" s="628"/>
      <c r="M39" s="628"/>
      <c r="N39" s="628"/>
      <c r="O39" s="628"/>
      <c r="P39" s="628"/>
      <c r="Q39" s="629"/>
      <c r="R39" s="630">
        <v>125017</v>
      </c>
      <c r="S39" s="631"/>
      <c r="T39" s="631"/>
      <c r="U39" s="631"/>
      <c r="V39" s="631"/>
      <c r="W39" s="631"/>
      <c r="X39" s="631"/>
      <c r="Y39" s="632"/>
      <c r="Z39" s="633">
        <v>1.2</v>
      </c>
      <c r="AA39" s="633"/>
      <c r="AB39" s="633"/>
      <c r="AC39" s="633"/>
      <c r="AD39" s="634">
        <v>6227</v>
      </c>
      <c r="AE39" s="634"/>
      <c r="AF39" s="634"/>
      <c r="AG39" s="634"/>
      <c r="AH39" s="634"/>
      <c r="AI39" s="634"/>
      <c r="AJ39" s="634"/>
      <c r="AK39" s="634"/>
      <c r="AL39" s="635">
        <v>0.1</v>
      </c>
      <c r="AM39" s="636"/>
      <c r="AN39" s="636"/>
      <c r="AO39" s="637"/>
      <c r="AQ39" s="708" t="s">
        <v>339</v>
      </c>
      <c r="AR39" s="709"/>
      <c r="AS39" s="709"/>
      <c r="AT39" s="709"/>
      <c r="AU39" s="709"/>
      <c r="AV39" s="709"/>
      <c r="AW39" s="709"/>
      <c r="AX39" s="709"/>
      <c r="AY39" s="710"/>
      <c r="AZ39" s="630">
        <v>39855</v>
      </c>
      <c r="BA39" s="631"/>
      <c r="BB39" s="631"/>
      <c r="BC39" s="631"/>
      <c r="BD39" s="664"/>
      <c r="BE39" s="664"/>
      <c r="BF39" s="688"/>
      <c r="BG39" s="645" t="s">
        <v>340</v>
      </c>
      <c r="BH39" s="646"/>
      <c r="BI39" s="646"/>
      <c r="BJ39" s="646"/>
      <c r="BK39" s="646"/>
      <c r="BL39" s="646"/>
      <c r="BM39" s="646"/>
      <c r="BN39" s="646"/>
      <c r="BO39" s="646"/>
      <c r="BP39" s="646"/>
      <c r="BQ39" s="646"/>
      <c r="BR39" s="646"/>
      <c r="BS39" s="646"/>
      <c r="BT39" s="646"/>
      <c r="BU39" s="647"/>
      <c r="BV39" s="630">
        <v>4397</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773755</v>
      </c>
      <c r="CS39" s="664"/>
      <c r="CT39" s="664"/>
      <c r="CU39" s="664"/>
      <c r="CV39" s="664"/>
      <c r="CW39" s="664"/>
      <c r="CX39" s="664"/>
      <c r="CY39" s="665"/>
      <c r="CZ39" s="635">
        <v>7.6</v>
      </c>
      <c r="DA39" s="666"/>
      <c r="DB39" s="666"/>
      <c r="DC39" s="672"/>
      <c r="DD39" s="639">
        <v>768393</v>
      </c>
      <c r="DE39" s="664"/>
      <c r="DF39" s="664"/>
      <c r="DG39" s="664"/>
      <c r="DH39" s="664"/>
      <c r="DI39" s="664"/>
      <c r="DJ39" s="664"/>
      <c r="DK39" s="665"/>
      <c r="DL39" s="639" t="s">
        <v>129</v>
      </c>
      <c r="DM39" s="664"/>
      <c r="DN39" s="664"/>
      <c r="DO39" s="664"/>
      <c r="DP39" s="664"/>
      <c r="DQ39" s="664"/>
      <c r="DR39" s="664"/>
      <c r="DS39" s="664"/>
      <c r="DT39" s="664"/>
      <c r="DU39" s="664"/>
      <c r="DV39" s="665"/>
      <c r="DW39" s="635" t="s">
        <v>129</v>
      </c>
      <c r="DX39" s="666"/>
      <c r="DY39" s="666"/>
      <c r="DZ39" s="666"/>
      <c r="EA39" s="666"/>
      <c r="EB39" s="666"/>
      <c r="EC39" s="667"/>
    </row>
    <row r="40" spans="2:133" ht="11.25" customHeight="1" x14ac:dyDescent="0.15">
      <c r="B40" s="627" t="s">
        <v>342</v>
      </c>
      <c r="C40" s="628"/>
      <c r="D40" s="628"/>
      <c r="E40" s="628"/>
      <c r="F40" s="628"/>
      <c r="G40" s="628"/>
      <c r="H40" s="628"/>
      <c r="I40" s="628"/>
      <c r="J40" s="628"/>
      <c r="K40" s="628"/>
      <c r="L40" s="628"/>
      <c r="M40" s="628"/>
      <c r="N40" s="628"/>
      <c r="O40" s="628"/>
      <c r="P40" s="628"/>
      <c r="Q40" s="629"/>
      <c r="R40" s="630">
        <v>1430369</v>
      </c>
      <c r="S40" s="631"/>
      <c r="T40" s="631"/>
      <c r="U40" s="631"/>
      <c r="V40" s="631"/>
      <c r="W40" s="631"/>
      <c r="X40" s="631"/>
      <c r="Y40" s="632"/>
      <c r="Z40" s="633">
        <v>13.7</v>
      </c>
      <c r="AA40" s="633"/>
      <c r="AB40" s="633"/>
      <c r="AC40" s="633"/>
      <c r="AD40" s="634" t="s">
        <v>129</v>
      </c>
      <c r="AE40" s="634"/>
      <c r="AF40" s="634"/>
      <c r="AG40" s="634"/>
      <c r="AH40" s="634"/>
      <c r="AI40" s="634"/>
      <c r="AJ40" s="634"/>
      <c r="AK40" s="634"/>
      <c r="AL40" s="635" t="s">
        <v>129</v>
      </c>
      <c r="AM40" s="636"/>
      <c r="AN40" s="636"/>
      <c r="AO40" s="637"/>
      <c r="AQ40" s="708" t="s">
        <v>343</v>
      </c>
      <c r="AR40" s="709"/>
      <c r="AS40" s="709"/>
      <c r="AT40" s="709"/>
      <c r="AU40" s="709"/>
      <c r="AV40" s="709"/>
      <c r="AW40" s="709"/>
      <c r="AX40" s="709"/>
      <c r="AY40" s="710"/>
      <c r="AZ40" s="630">
        <v>6851</v>
      </c>
      <c r="BA40" s="631"/>
      <c r="BB40" s="631"/>
      <c r="BC40" s="631"/>
      <c r="BD40" s="664"/>
      <c r="BE40" s="664"/>
      <c r="BF40" s="688"/>
      <c r="BG40" s="711" t="s">
        <v>344</v>
      </c>
      <c r="BH40" s="712"/>
      <c r="BI40" s="712"/>
      <c r="BJ40" s="712"/>
      <c r="BK40" s="712"/>
      <c r="BL40" s="364"/>
      <c r="BM40" s="646" t="s">
        <v>345</v>
      </c>
      <c r="BN40" s="646"/>
      <c r="BO40" s="646"/>
      <c r="BP40" s="646"/>
      <c r="BQ40" s="646"/>
      <c r="BR40" s="646"/>
      <c r="BS40" s="646"/>
      <c r="BT40" s="646"/>
      <c r="BU40" s="647"/>
      <c r="BV40" s="630">
        <v>88</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v>1320</v>
      </c>
      <c r="CS40" s="631"/>
      <c r="CT40" s="631"/>
      <c r="CU40" s="631"/>
      <c r="CV40" s="631"/>
      <c r="CW40" s="631"/>
      <c r="CX40" s="631"/>
      <c r="CY40" s="632"/>
      <c r="CZ40" s="635">
        <v>0</v>
      </c>
      <c r="DA40" s="666"/>
      <c r="DB40" s="666"/>
      <c r="DC40" s="672"/>
      <c r="DD40" s="639" t="s">
        <v>129</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66"/>
      <c r="DY40" s="666"/>
      <c r="DZ40" s="666"/>
      <c r="EA40" s="666"/>
      <c r="EB40" s="666"/>
      <c r="EC40" s="667"/>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348</v>
      </c>
      <c r="AR41" s="709"/>
      <c r="AS41" s="709"/>
      <c r="AT41" s="709"/>
      <c r="AU41" s="709"/>
      <c r="AV41" s="709"/>
      <c r="AW41" s="709"/>
      <c r="AX41" s="709"/>
      <c r="AY41" s="710"/>
      <c r="AZ41" s="630">
        <v>243086</v>
      </c>
      <c r="BA41" s="631"/>
      <c r="BB41" s="631"/>
      <c r="BC41" s="631"/>
      <c r="BD41" s="664"/>
      <c r="BE41" s="664"/>
      <c r="BF41" s="688"/>
      <c r="BG41" s="711"/>
      <c r="BH41" s="712"/>
      <c r="BI41" s="712"/>
      <c r="BJ41" s="712"/>
      <c r="BK41" s="712"/>
      <c r="BL41" s="364"/>
      <c r="BM41" s="646" t="s">
        <v>349</v>
      </c>
      <c r="BN41" s="646"/>
      <c r="BO41" s="646"/>
      <c r="BP41" s="646"/>
      <c r="BQ41" s="646"/>
      <c r="BR41" s="646"/>
      <c r="BS41" s="646"/>
      <c r="BT41" s="646"/>
      <c r="BU41" s="647"/>
      <c r="BV41" s="630" t="s">
        <v>129</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129</v>
      </c>
      <c r="CS41" s="664"/>
      <c r="CT41" s="664"/>
      <c r="CU41" s="664"/>
      <c r="CV41" s="664"/>
      <c r="CW41" s="664"/>
      <c r="CX41" s="664"/>
      <c r="CY41" s="665"/>
      <c r="CZ41" s="635" t="s">
        <v>129</v>
      </c>
      <c r="DA41" s="666"/>
      <c r="DB41" s="666"/>
      <c r="DC41" s="672"/>
      <c r="DD41" s="639" t="s">
        <v>129</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352</v>
      </c>
      <c r="AR42" s="719"/>
      <c r="AS42" s="719"/>
      <c r="AT42" s="719"/>
      <c r="AU42" s="719"/>
      <c r="AV42" s="719"/>
      <c r="AW42" s="719"/>
      <c r="AX42" s="719"/>
      <c r="AY42" s="720"/>
      <c r="AZ42" s="724">
        <v>656514</v>
      </c>
      <c r="BA42" s="725"/>
      <c r="BB42" s="725"/>
      <c r="BC42" s="725"/>
      <c r="BD42" s="701"/>
      <c r="BE42" s="701"/>
      <c r="BF42" s="703"/>
      <c r="BG42" s="713"/>
      <c r="BH42" s="714"/>
      <c r="BI42" s="714"/>
      <c r="BJ42" s="714"/>
      <c r="BK42" s="714"/>
      <c r="BL42" s="365"/>
      <c r="BM42" s="656" t="s">
        <v>353</v>
      </c>
      <c r="BN42" s="656"/>
      <c r="BO42" s="656"/>
      <c r="BP42" s="656"/>
      <c r="BQ42" s="656"/>
      <c r="BR42" s="656"/>
      <c r="BS42" s="656"/>
      <c r="BT42" s="656"/>
      <c r="BU42" s="657"/>
      <c r="BV42" s="724">
        <v>359</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1615410</v>
      </c>
      <c r="CS42" s="664"/>
      <c r="CT42" s="664"/>
      <c r="CU42" s="664"/>
      <c r="CV42" s="664"/>
      <c r="CW42" s="664"/>
      <c r="CX42" s="664"/>
      <c r="CY42" s="665"/>
      <c r="CZ42" s="635">
        <v>15.8</v>
      </c>
      <c r="DA42" s="666"/>
      <c r="DB42" s="666"/>
      <c r="DC42" s="672"/>
      <c r="DD42" s="639">
        <v>222233</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355</v>
      </c>
      <c r="C43" s="628"/>
      <c r="D43" s="628"/>
      <c r="E43" s="628"/>
      <c r="F43" s="628"/>
      <c r="G43" s="628"/>
      <c r="H43" s="628"/>
      <c r="I43" s="628"/>
      <c r="J43" s="628"/>
      <c r="K43" s="628"/>
      <c r="L43" s="628"/>
      <c r="M43" s="628"/>
      <c r="N43" s="628"/>
      <c r="O43" s="628"/>
      <c r="P43" s="628"/>
      <c r="Q43" s="629"/>
      <c r="R43" s="630">
        <v>230869</v>
      </c>
      <c r="S43" s="631"/>
      <c r="T43" s="631"/>
      <c r="U43" s="631"/>
      <c r="V43" s="631"/>
      <c r="W43" s="631"/>
      <c r="X43" s="631"/>
      <c r="Y43" s="632"/>
      <c r="Z43" s="633">
        <v>2.2000000000000002</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31238</v>
      </c>
      <c r="CS43" s="664"/>
      <c r="CT43" s="664"/>
      <c r="CU43" s="664"/>
      <c r="CV43" s="664"/>
      <c r="CW43" s="664"/>
      <c r="CX43" s="664"/>
      <c r="CY43" s="665"/>
      <c r="CZ43" s="635">
        <v>0.3</v>
      </c>
      <c r="DA43" s="666"/>
      <c r="DB43" s="666"/>
      <c r="DC43" s="672"/>
      <c r="DD43" s="639">
        <v>31238</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357</v>
      </c>
      <c r="C44" s="675"/>
      <c r="D44" s="675"/>
      <c r="E44" s="675"/>
      <c r="F44" s="675"/>
      <c r="G44" s="675"/>
      <c r="H44" s="675"/>
      <c r="I44" s="675"/>
      <c r="J44" s="675"/>
      <c r="K44" s="675"/>
      <c r="L44" s="675"/>
      <c r="M44" s="675"/>
      <c r="N44" s="675"/>
      <c r="O44" s="675"/>
      <c r="P44" s="675"/>
      <c r="Q44" s="676"/>
      <c r="R44" s="724">
        <v>10464473</v>
      </c>
      <c r="S44" s="725"/>
      <c r="T44" s="725"/>
      <c r="U44" s="725"/>
      <c r="V44" s="725"/>
      <c r="W44" s="725"/>
      <c r="X44" s="725"/>
      <c r="Y44" s="726"/>
      <c r="Z44" s="727">
        <v>100</v>
      </c>
      <c r="AA44" s="727"/>
      <c r="AB44" s="727"/>
      <c r="AC44" s="727"/>
      <c r="AD44" s="728">
        <v>5556234</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1580527</v>
      </c>
      <c r="CS44" s="631"/>
      <c r="CT44" s="631"/>
      <c r="CU44" s="631"/>
      <c r="CV44" s="631"/>
      <c r="CW44" s="631"/>
      <c r="CX44" s="631"/>
      <c r="CY44" s="632"/>
      <c r="CZ44" s="635">
        <v>15.4</v>
      </c>
      <c r="DA44" s="636"/>
      <c r="DB44" s="636"/>
      <c r="DC44" s="648"/>
      <c r="DD44" s="639">
        <v>219087</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359</v>
      </c>
      <c r="CG45" s="628"/>
      <c r="CH45" s="628"/>
      <c r="CI45" s="628"/>
      <c r="CJ45" s="628"/>
      <c r="CK45" s="628"/>
      <c r="CL45" s="628"/>
      <c r="CM45" s="628"/>
      <c r="CN45" s="628"/>
      <c r="CO45" s="628"/>
      <c r="CP45" s="628"/>
      <c r="CQ45" s="629"/>
      <c r="CR45" s="630">
        <v>302140</v>
      </c>
      <c r="CS45" s="664"/>
      <c r="CT45" s="664"/>
      <c r="CU45" s="664"/>
      <c r="CV45" s="664"/>
      <c r="CW45" s="664"/>
      <c r="CX45" s="664"/>
      <c r="CY45" s="665"/>
      <c r="CZ45" s="635">
        <v>3</v>
      </c>
      <c r="DA45" s="666"/>
      <c r="DB45" s="666"/>
      <c r="DC45" s="672"/>
      <c r="DD45" s="639">
        <v>53051</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361</v>
      </c>
      <c r="CG46" s="628"/>
      <c r="CH46" s="628"/>
      <c r="CI46" s="628"/>
      <c r="CJ46" s="628"/>
      <c r="CK46" s="628"/>
      <c r="CL46" s="628"/>
      <c r="CM46" s="628"/>
      <c r="CN46" s="628"/>
      <c r="CO46" s="628"/>
      <c r="CP46" s="628"/>
      <c r="CQ46" s="629"/>
      <c r="CR46" s="630">
        <v>1264226</v>
      </c>
      <c r="CS46" s="631"/>
      <c r="CT46" s="631"/>
      <c r="CU46" s="631"/>
      <c r="CV46" s="631"/>
      <c r="CW46" s="631"/>
      <c r="CX46" s="631"/>
      <c r="CY46" s="632"/>
      <c r="CZ46" s="635">
        <v>12.4</v>
      </c>
      <c r="DA46" s="636"/>
      <c r="DB46" s="636"/>
      <c r="DC46" s="648"/>
      <c r="DD46" s="639">
        <v>163775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34883</v>
      </c>
      <c r="CS47" s="664"/>
      <c r="CT47" s="664"/>
      <c r="CU47" s="664"/>
      <c r="CV47" s="664"/>
      <c r="CW47" s="664"/>
      <c r="CX47" s="664"/>
      <c r="CY47" s="665"/>
      <c r="CZ47" s="635">
        <v>0.3</v>
      </c>
      <c r="DA47" s="666"/>
      <c r="DB47" s="666"/>
      <c r="DC47" s="672"/>
      <c r="DD47" s="639">
        <v>3146</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366</v>
      </c>
      <c r="CE49" s="675"/>
      <c r="CF49" s="675"/>
      <c r="CG49" s="675"/>
      <c r="CH49" s="675"/>
      <c r="CI49" s="675"/>
      <c r="CJ49" s="675"/>
      <c r="CK49" s="675"/>
      <c r="CL49" s="675"/>
      <c r="CM49" s="675"/>
      <c r="CN49" s="675"/>
      <c r="CO49" s="675"/>
      <c r="CP49" s="675"/>
      <c r="CQ49" s="676"/>
      <c r="CR49" s="724">
        <v>10232153</v>
      </c>
      <c r="CS49" s="701"/>
      <c r="CT49" s="701"/>
      <c r="CU49" s="701"/>
      <c r="CV49" s="701"/>
      <c r="CW49" s="701"/>
      <c r="CX49" s="701"/>
      <c r="CY49" s="738"/>
      <c r="CZ49" s="729">
        <v>100</v>
      </c>
      <c r="DA49" s="739"/>
      <c r="DB49" s="739"/>
      <c r="DC49" s="740"/>
      <c r="DD49" s="741">
        <v>6824963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368</v>
      </c>
      <c r="DK2" s="1121"/>
      <c r="DL2" s="1121"/>
      <c r="DM2" s="1121"/>
      <c r="DN2" s="1121"/>
      <c r="DO2" s="1122"/>
      <c r="DP2" s="224"/>
      <c r="DQ2" s="1120" t="s">
        <v>369</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28"/>
      <c r="BA5" s="228"/>
      <c r="BB5" s="228"/>
      <c r="BC5" s="228"/>
      <c r="BD5" s="228"/>
      <c r="BE5" s="229"/>
      <c r="BF5" s="229"/>
      <c r="BG5" s="229"/>
      <c r="BH5" s="229"/>
      <c r="BI5" s="229"/>
      <c r="BJ5" s="229"/>
      <c r="BK5" s="229"/>
      <c r="BL5" s="229"/>
      <c r="BM5" s="229"/>
      <c r="BN5" s="229"/>
      <c r="BO5" s="229"/>
      <c r="BP5" s="229"/>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389</v>
      </c>
      <c r="C7" s="1077"/>
      <c r="D7" s="1077"/>
      <c r="E7" s="1077"/>
      <c r="F7" s="1077"/>
      <c r="G7" s="1077"/>
      <c r="H7" s="1077"/>
      <c r="I7" s="1077"/>
      <c r="J7" s="1077"/>
      <c r="K7" s="1077"/>
      <c r="L7" s="1077"/>
      <c r="M7" s="1077"/>
      <c r="N7" s="1077"/>
      <c r="O7" s="1077"/>
      <c r="P7" s="1078"/>
      <c r="Q7" s="1131">
        <v>10454</v>
      </c>
      <c r="R7" s="1132"/>
      <c r="S7" s="1132"/>
      <c r="T7" s="1132"/>
      <c r="U7" s="1132"/>
      <c r="V7" s="1132">
        <v>10223</v>
      </c>
      <c r="W7" s="1132"/>
      <c r="X7" s="1132"/>
      <c r="Y7" s="1132"/>
      <c r="Z7" s="1132"/>
      <c r="AA7" s="1132">
        <v>231</v>
      </c>
      <c r="AB7" s="1132"/>
      <c r="AC7" s="1132"/>
      <c r="AD7" s="1132"/>
      <c r="AE7" s="1133"/>
      <c r="AF7" s="1134">
        <v>192</v>
      </c>
      <c r="AG7" s="1135"/>
      <c r="AH7" s="1135"/>
      <c r="AI7" s="1135"/>
      <c r="AJ7" s="1136"/>
      <c r="AK7" s="1137">
        <v>1</v>
      </c>
      <c r="AL7" s="1138"/>
      <c r="AM7" s="1138"/>
      <c r="AN7" s="1138"/>
      <c r="AO7" s="1138"/>
      <c r="AP7" s="1138">
        <v>13622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602</v>
      </c>
      <c r="BT7" s="1129"/>
      <c r="BU7" s="1129"/>
      <c r="BV7" s="1129"/>
      <c r="BW7" s="1129"/>
      <c r="BX7" s="1129"/>
      <c r="BY7" s="1129"/>
      <c r="BZ7" s="1129"/>
      <c r="CA7" s="1129"/>
      <c r="CB7" s="1129"/>
      <c r="CC7" s="1129"/>
      <c r="CD7" s="1129"/>
      <c r="CE7" s="1129"/>
      <c r="CF7" s="1129"/>
      <c r="CG7" s="1141"/>
      <c r="CH7" s="1125">
        <v>12</v>
      </c>
      <c r="CI7" s="1126"/>
      <c r="CJ7" s="1126"/>
      <c r="CK7" s="1126"/>
      <c r="CL7" s="1127"/>
      <c r="CM7" s="1125">
        <v>70</v>
      </c>
      <c r="CN7" s="1126"/>
      <c r="CO7" s="1126"/>
      <c r="CP7" s="1126"/>
      <c r="CQ7" s="1127"/>
      <c r="CR7" s="1125">
        <v>5</v>
      </c>
      <c r="CS7" s="1126"/>
      <c r="CT7" s="1126"/>
      <c r="CU7" s="1126"/>
      <c r="CV7" s="1127"/>
      <c r="CW7" s="1125" t="s">
        <v>589</v>
      </c>
      <c r="CX7" s="1126"/>
      <c r="CY7" s="1126"/>
      <c r="CZ7" s="1126"/>
      <c r="DA7" s="1127"/>
      <c r="DB7" s="1125" t="s">
        <v>589</v>
      </c>
      <c r="DC7" s="1126"/>
      <c r="DD7" s="1126"/>
      <c r="DE7" s="1126"/>
      <c r="DF7" s="1127"/>
      <c r="DG7" s="1125" t="s">
        <v>589</v>
      </c>
      <c r="DH7" s="1126"/>
      <c r="DI7" s="1126"/>
      <c r="DJ7" s="1126"/>
      <c r="DK7" s="1127"/>
      <c r="DL7" s="1125" t="s">
        <v>589</v>
      </c>
      <c r="DM7" s="1126"/>
      <c r="DN7" s="1126"/>
      <c r="DO7" s="1126"/>
      <c r="DP7" s="1127"/>
      <c r="DQ7" s="1125" t="s">
        <v>589</v>
      </c>
      <c r="DR7" s="1126"/>
      <c r="DS7" s="1126"/>
      <c r="DT7" s="1126"/>
      <c r="DU7" s="1127"/>
      <c r="DV7" s="1128"/>
      <c r="DW7" s="1129"/>
      <c r="DX7" s="1129"/>
      <c r="DY7" s="1129"/>
      <c r="DZ7" s="1130"/>
      <c r="EA7" s="230"/>
    </row>
    <row r="8" spans="1:131" s="231" customFormat="1" ht="26.25" customHeight="1" x14ac:dyDescent="0.15">
      <c r="A8" s="234">
        <v>2</v>
      </c>
      <c r="B8" s="1059" t="s">
        <v>390</v>
      </c>
      <c r="C8" s="1060"/>
      <c r="D8" s="1060"/>
      <c r="E8" s="1060"/>
      <c r="F8" s="1060"/>
      <c r="G8" s="1060"/>
      <c r="H8" s="1060"/>
      <c r="I8" s="1060"/>
      <c r="J8" s="1060"/>
      <c r="K8" s="1060"/>
      <c r="L8" s="1060"/>
      <c r="M8" s="1060"/>
      <c r="N8" s="1060"/>
      <c r="O8" s="1060"/>
      <c r="P8" s="1061"/>
      <c r="Q8" s="1067">
        <v>6</v>
      </c>
      <c r="R8" s="1068"/>
      <c r="S8" s="1068"/>
      <c r="T8" s="1068"/>
      <c r="U8" s="1068"/>
      <c r="V8" s="1068">
        <v>6</v>
      </c>
      <c r="W8" s="1068"/>
      <c r="X8" s="1068"/>
      <c r="Y8" s="1068"/>
      <c r="Z8" s="1068"/>
      <c r="AA8" s="1068" t="s">
        <v>589</v>
      </c>
      <c r="AB8" s="1068"/>
      <c r="AC8" s="1068"/>
      <c r="AD8" s="1068"/>
      <c r="AE8" s="1069"/>
      <c r="AF8" s="1064" t="s">
        <v>391</v>
      </c>
      <c r="AG8" s="1065"/>
      <c r="AH8" s="1065"/>
      <c r="AI8" s="1065"/>
      <c r="AJ8" s="1066"/>
      <c r="AK8" s="1109" t="s">
        <v>589</v>
      </c>
      <c r="AL8" s="1110"/>
      <c r="AM8" s="1110"/>
      <c r="AN8" s="1110"/>
      <c r="AO8" s="1110"/>
      <c r="AP8" s="1110" t="s">
        <v>589</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t="s">
        <v>392</v>
      </c>
      <c r="C9" s="1060"/>
      <c r="D9" s="1060"/>
      <c r="E9" s="1060"/>
      <c r="F9" s="1060"/>
      <c r="G9" s="1060"/>
      <c r="H9" s="1060"/>
      <c r="I9" s="1060"/>
      <c r="J9" s="1060"/>
      <c r="K9" s="1060"/>
      <c r="L9" s="1060"/>
      <c r="M9" s="1060"/>
      <c r="N9" s="1060"/>
      <c r="O9" s="1060"/>
      <c r="P9" s="1061"/>
      <c r="Q9" s="1067">
        <v>4</v>
      </c>
      <c r="R9" s="1068"/>
      <c r="S9" s="1068"/>
      <c r="T9" s="1068"/>
      <c r="U9" s="1068"/>
      <c r="V9" s="1068">
        <v>3</v>
      </c>
      <c r="W9" s="1068"/>
      <c r="X9" s="1068"/>
      <c r="Y9" s="1068"/>
      <c r="Z9" s="1068"/>
      <c r="AA9" s="1068">
        <v>1</v>
      </c>
      <c r="AB9" s="1068"/>
      <c r="AC9" s="1068"/>
      <c r="AD9" s="1068"/>
      <c r="AE9" s="1069"/>
      <c r="AF9" s="1064">
        <v>1</v>
      </c>
      <c r="AG9" s="1065"/>
      <c r="AH9" s="1065"/>
      <c r="AI9" s="1065"/>
      <c r="AJ9" s="1066"/>
      <c r="AK9" s="1109" t="s">
        <v>589</v>
      </c>
      <c r="AL9" s="1110"/>
      <c r="AM9" s="1110"/>
      <c r="AN9" s="1110"/>
      <c r="AO9" s="1110"/>
      <c r="AP9" s="1110" t="s">
        <v>589</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394</v>
      </c>
      <c r="B23" s="966" t="s">
        <v>395</v>
      </c>
      <c r="C23" s="967"/>
      <c r="D23" s="967"/>
      <c r="E23" s="967"/>
      <c r="F23" s="967"/>
      <c r="G23" s="967"/>
      <c r="H23" s="967"/>
      <c r="I23" s="967"/>
      <c r="J23" s="967"/>
      <c r="K23" s="967"/>
      <c r="L23" s="967"/>
      <c r="M23" s="967"/>
      <c r="N23" s="967"/>
      <c r="O23" s="967"/>
      <c r="P23" s="977"/>
      <c r="Q23" s="1096">
        <v>10464</v>
      </c>
      <c r="R23" s="1090"/>
      <c r="S23" s="1090"/>
      <c r="T23" s="1090"/>
      <c r="U23" s="1090"/>
      <c r="V23" s="1090">
        <v>10232</v>
      </c>
      <c r="W23" s="1090"/>
      <c r="X23" s="1090"/>
      <c r="Y23" s="1090"/>
      <c r="Z23" s="1090"/>
      <c r="AA23" s="1090">
        <v>232</v>
      </c>
      <c r="AB23" s="1090"/>
      <c r="AC23" s="1090"/>
      <c r="AD23" s="1090"/>
      <c r="AE23" s="1097"/>
      <c r="AF23" s="1098">
        <v>193</v>
      </c>
      <c r="AG23" s="1090"/>
      <c r="AH23" s="1090"/>
      <c r="AI23" s="1090"/>
      <c r="AJ23" s="1099"/>
      <c r="AK23" s="1100"/>
      <c r="AL23" s="1101"/>
      <c r="AM23" s="1101"/>
      <c r="AN23" s="1101"/>
      <c r="AO23" s="1101"/>
      <c r="AP23" s="1090">
        <v>13622</v>
      </c>
      <c r="AQ23" s="1090"/>
      <c r="AR23" s="1090"/>
      <c r="AS23" s="1090"/>
      <c r="AT23" s="1090"/>
      <c r="AU23" s="1091"/>
      <c r="AV23" s="1091"/>
      <c r="AW23" s="1091"/>
      <c r="AX23" s="1091"/>
      <c r="AY23" s="1092"/>
      <c r="AZ23" s="1093" t="s">
        <v>396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372</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379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2282</v>
      </c>
      <c r="R28" s="1080"/>
      <c r="S28" s="1080"/>
      <c r="T28" s="1080"/>
      <c r="U28" s="1080"/>
      <c r="V28" s="1080">
        <v>2266</v>
      </c>
      <c r="W28" s="1080"/>
      <c r="X28" s="1080"/>
      <c r="Y28" s="1080"/>
      <c r="Z28" s="1080"/>
      <c r="AA28" s="1080">
        <v>16</v>
      </c>
      <c r="AB28" s="1080"/>
      <c r="AC28" s="1080"/>
      <c r="AD28" s="1080"/>
      <c r="AE28" s="1081"/>
      <c r="AF28" s="1082">
        <v>16</v>
      </c>
      <c r="AG28" s="1080"/>
      <c r="AH28" s="1080"/>
      <c r="AI28" s="1080"/>
      <c r="AJ28" s="1083"/>
      <c r="AK28" s="1071">
        <v>246</v>
      </c>
      <c r="AL28" s="1072"/>
      <c r="AM28" s="1072"/>
      <c r="AN28" s="1072"/>
      <c r="AO28" s="1072"/>
      <c r="AP28" s="1072" t="s">
        <v>589</v>
      </c>
      <c r="AQ28" s="1072"/>
      <c r="AR28" s="1072"/>
      <c r="AS28" s="1072"/>
      <c r="AT28" s="1072"/>
      <c r="AU28" s="1072" t="s">
        <v>589</v>
      </c>
      <c r="AV28" s="1072"/>
      <c r="AW28" s="1072"/>
      <c r="AX28" s="1072"/>
      <c r="AY28" s="1072"/>
      <c r="AZ28" s="1073" t="s">
        <v>589</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493</v>
      </c>
      <c r="R29" s="1068"/>
      <c r="S29" s="1068"/>
      <c r="T29" s="1068"/>
      <c r="U29" s="1068"/>
      <c r="V29" s="1068">
        <v>490</v>
      </c>
      <c r="W29" s="1068"/>
      <c r="X29" s="1068"/>
      <c r="Y29" s="1068"/>
      <c r="Z29" s="1068"/>
      <c r="AA29" s="1068">
        <v>3</v>
      </c>
      <c r="AB29" s="1068"/>
      <c r="AC29" s="1068"/>
      <c r="AD29" s="1068"/>
      <c r="AE29" s="1069"/>
      <c r="AF29" s="1064">
        <v>3</v>
      </c>
      <c r="AG29" s="1065"/>
      <c r="AH29" s="1065"/>
      <c r="AI29" s="1065"/>
      <c r="AJ29" s="1066"/>
      <c r="AK29" s="1009">
        <v>311</v>
      </c>
      <c r="AL29" s="1000"/>
      <c r="AM29" s="1000"/>
      <c r="AN29" s="1000"/>
      <c r="AO29" s="1000"/>
      <c r="AP29" s="1000" t="s">
        <v>589</v>
      </c>
      <c r="AQ29" s="1000"/>
      <c r="AR29" s="1000"/>
      <c r="AS29" s="1000"/>
      <c r="AT29" s="1000"/>
      <c r="AU29" s="1000" t="s">
        <v>589</v>
      </c>
      <c r="AV29" s="1000"/>
      <c r="AW29" s="1000"/>
      <c r="AX29" s="1000"/>
      <c r="AY29" s="1000"/>
      <c r="AZ29" s="1070" t="s">
        <v>589</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2085</v>
      </c>
      <c r="R30" s="1068"/>
      <c r="S30" s="1068"/>
      <c r="T30" s="1068"/>
      <c r="U30" s="1068"/>
      <c r="V30" s="1068">
        <v>2026</v>
      </c>
      <c r="W30" s="1068"/>
      <c r="X30" s="1068"/>
      <c r="Y30" s="1068"/>
      <c r="Z30" s="1068"/>
      <c r="AA30" s="1068">
        <v>59</v>
      </c>
      <c r="AB30" s="1068"/>
      <c r="AC30" s="1068"/>
      <c r="AD30" s="1068"/>
      <c r="AE30" s="1069"/>
      <c r="AF30" s="1064">
        <v>59</v>
      </c>
      <c r="AG30" s="1065"/>
      <c r="AH30" s="1065"/>
      <c r="AI30" s="1065"/>
      <c r="AJ30" s="1066"/>
      <c r="AK30" s="1009">
        <v>327</v>
      </c>
      <c r="AL30" s="1000"/>
      <c r="AM30" s="1000"/>
      <c r="AN30" s="1000"/>
      <c r="AO30" s="1000"/>
      <c r="AP30" s="1000" t="s">
        <v>589</v>
      </c>
      <c r="AQ30" s="1000"/>
      <c r="AR30" s="1000"/>
      <c r="AS30" s="1000"/>
      <c r="AT30" s="1000"/>
      <c r="AU30" s="1000" t="s">
        <v>589</v>
      </c>
      <c r="AV30" s="1000"/>
      <c r="AW30" s="1000"/>
      <c r="AX30" s="1000"/>
      <c r="AY30" s="1000"/>
      <c r="AZ30" s="1070" t="s">
        <v>589</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8</v>
      </c>
      <c r="R31" s="1068"/>
      <c r="S31" s="1068"/>
      <c r="T31" s="1068"/>
      <c r="U31" s="1068"/>
      <c r="V31" s="1068">
        <v>8</v>
      </c>
      <c r="W31" s="1068"/>
      <c r="X31" s="1068"/>
      <c r="Y31" s="1068"/>
      <c r="Z31" s="1068"/>
      <c r="AA31" s="1068">
        <v>0</v>
      </c>
      <c r="AB31" s="1068"/>
      <c r="AC31" s="1068"/>
      <c r="AD31" s="1068"/>
      <c r="AE31" s="1069"/>
      <c r="AF31" s="1064" t="s">
        <v>396</v>
      </c>
      <c r="AG31" s="1065"/>
      <c r="AH31" s="1065"/>
      <c r="AI31" s="1065"/>
      <c r="AJ31" s="1066"/>
      <c r="AK31" s="1009">
        <v>6</v>
      </c>
      <c r="AL31" s="1000"/>
      <c r="AM31" s="1000"/>
      <c r="AN31" s="1000"/>
      <c r="AO31" s="1000"/>
      <c r="AP31" s="1000" t="s">
        <v>589</v>
      </c>
      <c r="AQ31" s="1000"/>
      <c r="AR31" s="1000"/>
      <c r="AS31" s="1000"/>
      <c r="AT31" s="1000"/>
      <c r="AU31" s="1000" t="s">
        <v>589</v>
      </c>
      <c r="AV31" s="1000"/>
      <c r="AW31" s="1000"/>
      <c r="AX31" s="1000"/>
      <c r="AY31" s="1000"/>
      <c r="AZ31" s="1070" t="s">
        <v>589</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2</v>
      </c>
      <c r="R32" s="1068"/>
      <c r="S32" s="1068"/>
      <c r="T32" s="1068"/>
      <c r="U32" s="1068"/>
      <c r="V32" s="1068">
        <v>2</v>
      </c>
      <c r="W32" s="1068"/>
      <c r="X32" s="1068"/>
      <c r="Y32" s="1068"/>
      <c r="Z32" s="1068"/>
      <c r="AA32" s="1068">
        <v>0</v>
      </c>
      <c r="AB32" s="1068"/>
      <c r="AC32" s="1068"/>
      <c r="AD32" s="1068"/>
      <c r="AE32" s="1069"/>
      <c r="AF32" s="1064" t="s">
        <v>396</v>
      </c>
      <c r="AG32" s="1065"/>
      <c r="AH32" s="1065"/>
      <c r="AI32" s="1065"/>
      <c r="AJ32" s="1066"/>
      <c r="AK32" s="1009">
        <v>1</v>
      </c>
      <c r="AL32" s="1000"/>
      <c r="AM32" s="1000"/>
      <c r="AN32" s="1000"/>
      <c r="AO32" s="1000"/>
      <c r="AP32" s="1000" t="s">
        <v>589</v>
      </c>
      <c r="AQ32" s="1000"/>
      <c r="AR32" s="1000"/>
      <c r="AS32" s="1000"/>
      <c r="AT32" s="1000"/>
      <c r="AU32" s="1000" t="s">
        <v>589</v>
      </c>
      <c r="AV32" s="1000"/>
      <c r="AW32" s="1000"/>
      <c r="AX32" s="1000"/>
      <c r="AY32" s="1000"/>
      <c r="AZ32" s="1070" t="s">
        <v>589</v>
      </c>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412</v>
      </c>
      <c r="C33" s="1060"/>
      <c r="D33" s="1060"/>
      <c r="E33" s="1060"/>
      <c r="F33" s="1060"/>
      <c r="G33" s="1060"/>
      <c r="H33" s="1060"/>
      <c r="I33" s="1060"/>
      <c r="J33" s="1060"/>
      <c r="K33" s="1060"/>
      <c r="L33" s="1060"/>
      <c r="M33" s="1060"/>
      <c r="N33" s="1060"/>
      <c r="O33" s="1060"/>
      <c r="P33" s="1061"/>
      <c r="Q33" s="1067">
        <v>395</v>
      </c>
      <c r="R33" s="1068"/>
      <c r="S33" s="1068"/>
      <c r="T33" s="1068"/>
      <c r="U33" s="1068"/>
      <c r="V33" s="1068">
        <v>464</v>
      </c>
      <c r="W33" s="1068"/>
      <c r="X33" s="1068"/>
      <c r="Y33" s="1068"/>
      <c r="Z33" s="1068"/>
      <c r="AA33" s="1068">
        <v>-69</v>
      </c>
      <c r="AB33" s="1068"/>
      <c r="AC33" s="1068"/>
      <c r="AD33" s="1068"/>
      <c r="AE33" s="1069"/>
      <c r="AF33" s="1064">
        <v>462</v>
      </c>
      <c r="AG33" s="1065"/>
      <c r="AH33" s="1065"/>
      <c r="AI33" s="1065"/>
      <c r="AJ33" s="1066"/>
      <c r="AK33" s="1009"/>
      <c r="AL33" s="1000"/>
      <c r="AM33" s="1000"/>
      <c r="AN33" s="1000"/>
      <c r="AO33" s="1000"/>
      <c r="AP33" s="1000">
        <v>3773</v>
      </c>
      <c r="AQ33" s="1000"/>
      <c r="AR33" s="1000"/>
      <c r="AS33" s="1000"/>
      <c r="AT33" s="1000"/>
      <c r="AU33" s="1000">
        <v>585</v>
      </c>
      <c r="AV33" s="1000"/>
      <c r="AW33" s="1000"/>
      <c r="AX33" s="1000"/>
      <c r="AY33" s="1000"/>
      <c r="AZ33" s="1070" t="s">
        <v>589</v>
      </c>
      <c r="BA33" s="1070"/>
      <c r="BB33" s="1070"/>
      <c r="BC33" s="1070"/>
      <c r="BD33" s="1070"/>
      <c r="BE33" s="1001" t="s">
        <v>413</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414</v>
      </c>
      <c r="C34" s="1060"/>
      <c r="D34" s="1060"/>
      <c r="E34" s="1060"/>
      <c r="F34" s="1060"/>
      <c r="G34" s="1060"/>
      <c r="H34" s="1060"/>
      <c r="I34" s="1060"/>
      <c r="J34" s="1060"/>
      <c r="K34" s="1060"/>
      <c r="L34" s="1060"/>
      <c r="M34" s="1060"/>
      <c r="N34" s="1060"/>
      <c r="O34" s="1060"/>
      <c r="P34" s="1061"/>
      <c r="Q34" s="1067">
        <v>2651</v>
      </c>
      <c r="R34" s="1068"/>
      <c r="S34" s="1068"/>
      <c r="T34" s="1068"/>
      <c r="U34" s="1068"/>
      <c r="V34" s="1068">
        <v>2389</v>
      </c>
      <c r="W34" s="1068"/>
      <c r="X34" s="1068"/>
      <c r="Y34" s="1068"/>
      <c r="Z34" s="1068"/>
      <c r="AA34" s="1068">
        <v>262</v>
      </c>
      <c r="AB34" s="1068"/>
      <c r="AC34" s="1068"/>
      <c r="AD34" s="1068"/>
      <c r="AE34" s="1069"/>
      <c r="AF34" s="1064">
        <v>541</v>
      </c>
      <c r="AG34" s="1065"/>
      <c r="AH34" s="1065"/>
      <c r="AI34" s="1065"/>
      <c r="AJ34" s="1066"/>
      <c r="AK34" s="1009">
        <v>158</v>
      </c>
      <c r="AL34" s="1000"/>
      <c r="AM34" s="1000"/>
      <c r="AN34" s="1000"/>
      <c r="AO34" s="1000"/>
      <c r="AP34" s="1000">
        <v>3055</v>
      </c>
      <c r="AQ34" s="1000"/>
      <c r="AR34" s="1000"/>
      <c r="AS34" s="1000"/>
      <c r="AT34" s="1000"/>
      <c r="AU34" s="1000">
        <v>857</v>
      </c>
      <c r="AV34" s="1000"/>
      <c r="AW34" s="1000"/>
      <c r="AX34" s="1000"/>
      <c r="AY34" s="1000"/>
      <c r="AZ34" s="1070" t="s">
        <v>589</v>
      </c>
      <c r="BA34" s="1070"/>
      <c r="BB34" s="1070"/>
      <c r="BC34" s="1070"/>
      <c r="BD34" s="1070"/>
      <c r="BE34" s="1001" t="s">
        <v>413</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415</v>
      </c>
      <c r="C35" s="1060"/>
      <c r="D35" s="1060"/>
      <c r="E35" s="1060"/>
      <c r="F35" s="1060"/>
      <c r="G35" s="1060"/>
      <c r="H35" s="1060"/>
      <c r="I35" s="1060"/>
      <c r="J35" s="1060"/>
      <c r="K35" s="1060"/>
      <c r="L35" s="1060"/>
      <c r="M35" s="1060"/>
      <c r="N35" s="1060"/>
      <c r="O35" s="1060"/>
      <c r="P35" s="1061"/>
      <c r="Q35" s="1067">
        <v>42</v>
      </c>
      <c r="R35" s="1068"/>
      <c r="S35" s="1068"/>
      <c r="T35" s="1068"/>
      <c r="U35" s="1068"/>
      <c r="V35" s="1068">
        <v>42</v>
      </c>
      <c r="W35" s="1068"/>
      <c r="X35" s="1068"/>
      <c r="Y35" s="1068"/>
      <c r="Z35" s="1068"/>
      <c r="AA35" s="1068">
        <v>0</v>
      </c>
      <c r="AB35" s="1068"/>
      <c r="AC35" s="1068"/>
      <c r="AD35" s="1068"/>
      <c r="AE35" s="1069"/>
      <c r="AF35" s="1064" t="s">
        <v>396</v>
      </c>
      <c r="AG35" s="1065"/>
      <c r="AH35" s="1065"/>
      <c r="AI35" s="1065"/>
      <c r="AJ35" s="1066"/>
      <c r="AK35" s="1009">
        <v>40</v>
      </c>
      <c r="AL35" s="1000"/>
      <c r="AM35" s="1000"/>
      <c r="AN35" s="1000"/>
      <c r="AO35" s="1000"/>
      <c r="AP35" s="1000">
        <v>75</v>
      </c>
      <c r="AQ35" s="1000"/>
      <c r="AR35" s="1000"/>
      <c r="AS35" s="1000"/>
      <c r="AT35" s="1000"/>
      <c r="AU35" s="1000">
        <v>75</v>
      </c>
      <c r="AV35" s="1000"/>
      <c r="AW35" s="1000"/>
      <c r="AX35" s="1000"/>
      <c r="AY35" s="1000"/>
      <c r="AZ35" s="1070" t="s">
        <v>589</v>
      </c>
      <c r="BA35" s="1070"/>
      <c r="BB35" s="1070"/>
      <c r="BC35" s="1070"/>
      <c r="BD35" s="1070"/>
      <c r="BE35" s="1001" t="s">
        <v>416</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417</v>
      </c>
      <c r="C36" s="1060"/>
      <c r="D36" s="1060"/>
      <c r="E36" s="1060"/>
      <c r="F36" s="1060"/>
      <c r="G36" s="1060"/>
      <c r="H36" s="1060"/>
      <c r="I36" s="1060"/>
      <c r="J36" s="1060"/>
      <c r="K36" s="1060"/>
      <c r="L36" s="1060"/>
      <c r="M36" s="1060"/>
      <c r="N36" s="1060"/>
      <c r="O36" s="1060"/>
      <c r="P36" s="1061"/>
      <c r="Q36" s="1067">
        <v>21</v>
      </c>
      <c r="R36" s="1068"/>
      <c r="S36" s="1068"/>
      <c r="T36" s="1068"/>
      <c r="U36" s="1068"/>
      <c r="V36" s="1068">
        <v>19</v>
      </c>
      <c r="W36" s="1068"/>
      <c r="X36" s="1068"/>
      <c r="Y36" s="1068"/>
      <c r="Z36" s="1068"/>
      <c r="AA36" s="1068">
        <v>2</v>
      </c>
      <c r="AB36" s="1068"/>
      <c r="AC36" s="1068"/>
      <c r="AD36" s="1068"/>
      <c r="AE36" s="1069"/>
      <c r="AF36" s="1064">
        <v>2</v>
      </c>
      <c r="AG36" s="1065"/>
      <c r="AH36" s="1065"/>
      <c r="AI36" s="1065"/>
      <c r="AJ36" s="1066"/>
      <c r="AK36" s="1009" t="s">
        <v>589</v>
      </c>
      <c r="AL36" s="1000"/>
      <c r="AM36" s="1000"/>
      <c r="AN36" s="1000"/>
      <c r="AO36" s="1000"/>
      <c r="AP36" s="1000">
        <v>27</v>
      </c>
      <c r="AQ36" s="1000"/>
      <c r="AR36" s="1000"/>
      <c r="AS36" s="1000"/>
      <c r="AT36" s="1000"/>
      <c r="AU36" s="1000" t="s">
        <v>589</v>
      </c>
      <c r="AV36" s="1000"/>
      <c r="AW36" s="1000"/>
      <c r="AX36" s="1000"/>
      <c r="AY36" s="1000"/>
      <c r="AZ36" s="1070" t="s">
        <v>589</v>
      </c>
      <c r="BA36" s="1070"/>
      <c r="BB36" s="1070"/>
      <c r="BC36" s="1070"/>
      <c r="BD36" s="1070"/>
      <c r="BE36" s="1001" t="s">
        <v>416</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394</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1083</v>
      </c>
      <c r="AG63" s="988"/>
      <c r="AH63" s="988"/>
      <c r="AI63" s="988"/>
      <c r="AJ63" s="1051"/>
      <c r="AK63" s="1052"/>
      <c r="AL63" s="992"/>
      <c r="AM63" s="992"/>
      <c r="AN63" s="992"/>
      <c r="AO63" s="992"/>
      <c r="AP63" s="988">
        <v>6930</v>
      </c>
      <c r="AQ63" s="988"/>
      <c r="AR63" s="988"/>
      <c r="AS63" s="988"/>
      <c r="AT63" s="988"/>
      <c r="AU63" s="988">
        <v>1517</v>
      </c>
      <c r="AV63" s="988"/>
      <c r="AW63" s="988"/>
      <c r="AX63" s="988"/>
      <c r="AY63" s="988"/>
      <c r="AZ63" s="1046"/>
      <c r="BA63" s="1046"/>
      <c r="BB63" s="1046"/>
      <c r="BC63" s="1046"/>
      <c r="BD63" s="1046"/>
      <c r="BE63" s="989"/>
      <c r="BF63" s="989"/>
      <c r="BG63" s="989"/>
      <c r="BH63" s="989"/>
      <c r="BI63" s="990"/>
      <c r="BJ63" s="1047" t="s">
        <v>396</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421</v>
      </c>
      <c r="B66" s="1025"/>
      <c r="C66" s="1025"/>
      <c r="D66" s="1025"/>
      <c r="E66" s="1025"/>
      <c r="F66" s="1025"/>
      <c r="G66" s="1025"/>
      <c r="H66" s="1025"/>
      <c r="I66" s="1025"/>
      <c r="J66" s="1025"/>
      <c r="K66" s="1025"/>
      <c r="L66" s="1025"/>
      <c r="M66" s="1025"/>
      <c r="N66" s="1025"/>
      <c r="O66" s="1025"/>
      <c r="P66" s="1026"/>
      <c r="Q66" s="1030" t="s">
        <v>422</v>
      </c>
      <c r="R66" s="1031"/>
      <c r="S66" s="1031"/>
      <c r="T66" s="1031"/>
      <c r="U66" s="1032"/>
      <c r="V66" s="1030" t="s">
        <v>423</v>
      </c>
      <c r="W66" s="1031"/>
      <c r="X66" s="1031"/>
      <c r="Y66" s="1031"/>
      <c r="Z66" s="1032"/>
      <c r="AA66" s="1030" t="s">
        <v>424</v>
      </c>
      <c r="AB66" s="1031"/>
      <c r="AC66" s="1031"/>
      <c r="AD66" s="1031"/>
      <c r="AE66" s="1032"/>
      <c r="AF66" s="1036" t="s">
        <v>425</v>
      </c>
      <c r="AG66" s="1037"/>
      <c r="AH66" s="1037"/>
      <c r="AI66" s="1037"/>
      <c r="AJ66" s="1038"/>
      <c r="AK66" s="1030" t="s">
        <v>426</v>
      </c>
      <c r="AL66" s="1025"/>
      <c r="AM66" s="1025"/>
      <c r="AN66" s="1025"/>
      <c r="AO66" s="1026"/>
      <c r="AP66" s="1030" t="s">
        <v>427</v>
      </c>
      <c r="AQ66" s="1031"/>
      <c r="AR66" s="1031"/>
      <c r="AS66" s="1031"/>
      <c r="AT66" s="1032"/>
      <c r="AU66" s="1030" t="s">
        <v>428</v>
      </c>
      <c r="AV66" s="1031"/>
      <c r="AW66" s="1031"/>
      <c r="AX66" s="1031"/>
      <c r="AY66" s="1032"/>
      <c r="AZ66" s="1030" t="s">
        <v>379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590</v>
      </c>
      <c r="C68" s="1015"/>
      <c r="D68" s="1015"/>
      <c r="E68" s="1015"/>
      <c r="F68" s="1015"/>
      <c r="G68" s="1015"/>
      <c r="H68" s="1015"/>
      <c r="I68" s="1015"/>
      <c r="J68" s="1015"/>
      <c r="K68" s="1015"/>
      <c r="L68" s="1015"/>
      <c r="M68" s="1015"/>
      <c r="N68" s="1015"/>
      <c r="O68" s="1015"/>
      <c r="P68" s="1016"/>
      <c r="Q68" s="1017">
        <v>6462</v>
      </c>
      <c r="R68" s="1011"/>
      <c r="S68" s="1011"/>
      <c r="T68" s="1011"/>
      <c r="U68" s="1011"/>
      <c r="V68" s="1011">
        <v>5924</v>
      </c>
      <c r="W68" s="1011"/>
      <c r="X68" s="1011"/>
      <c r="Y68" s="1011"/>
      <c r="Z68" s="1011"/>
      <c r="AA68" s="1011">
        <v>538</v>
      </c>
      <c r="AB68" s="1011"/>
      <c r="AC68" s="1011"/>
      <c r="AD68" s="1011"/>
      <c r="AE68" s="1011"/>
      <c r="AF68" s="1011">
        <v>538</v>
      </c>
      <c r="AG68" s="1011"/>
      <c r="AH68" s="1011"/>
      <c r="AI68" s="1011"/>
      <c r="AJ68" s="1011"/>
      <c r="AK68" s="1011">
        <v>5</v>
      </c>
      <c r="AL68" s="1011"/>
      <c r="AM68" s="1011"/>
      <c r="AN68" s="1011"/>
      <c r="AO68" s="1011"/>
      <c r="AP68" s="1011" t="s">
        <v>591</v>
      </c>
      <c r="AQ68" s="1011"/>
      <c r="AR68" s="1011"/>
      <c r="AS68" s="1011"/>
      <c r="AT68" s="1011"/>
      <c r="AU68" s="1011" t="s">
        <v>591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592</v>
      </c>
      <c r="C69" s="1004"/>
      <c r="D69" s="1004"/>
      <c r="E69" s="1004"/>
      <c r="F69" s="1004"/>
      <c r="G69" s="1004"/>
      <c r="H69" s="1004"/>
      <c r="I69" s="1004"/>
      <c r="J69" s="1004"/>
      <c r="K69" s="1004"/>
      <c r="L69" s="1004"/>
      <c r="M69" s="1004"/>
      <c r="N69" s="1004"/>
      <c r="O69" s="1004"/>
      <c r="P69" s="1005"/>
      <c r="Q69" s="1006">
        <v>141</v>
      </c>
      <c r="R69" s="1000"/>
      <c r="S69" s="1000"/>
      <c r="T69" s="1000"/>
      <c r="U69" s="1000"/>
      <c r="V69" s="1000">
        <v>139</v>
      </c>
      <c r="W69" s="1000"/>
      <c r="X69" s="1000"/>
      <c r="Y69" s="1000"/>
      <c r="Z69" s="1000"/>
      <c r="AA69" s="1000">
        <v>2</v>
      </c>
      <c r="AB69" s="1000"/>
      <c r="AC69" s="1000"/>
      <c r="AD69" s="1000"/>
      <c r="AE69" s="1000"/>
      <c r="AF69" s="1000">
        <v>2</v>
      </c>
      <c r="AG69" s="1000"/>
      <c r="AH69" s="1000"/>
      <c r="AI69" s="1000"/>
      <c r="AJ69" s="1000"/>
      <c r="AK69" s="1000">
        <v>10</v>
      </c>
      <c r="AL69" s="1000"/>
      <c r="AM69" s="1000"/>
      <c r="AN69" s="1000"/>
      <c r="AO69" s="1000"/>
      <c r="AP69" s="1000" t="s">
        <v>591</v>
      </c>
      <c r="AQ69" s="1000"/>
      <c r="AR69" s="1000"/>
      <c r="AS69" s="1000"/>
      <c r="AT69" s="1000"/>
      <c r="AU69" s="1000" t="s">
        <v>591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593</v>
      </c>
      <c r="C70" s="1004"/>
      <c r="D70" s="1004"/>
      <c r="E70" s="1004"/>
      <c r="F70" s="1004"/>
      <c r="G70" s="1004"/>
      <c r="H70" s="1004"/>
      <c r="I70" s="1004"/>
      <c r="J70" s="1004"/>
      <c r="K70" s="1004"/>
      <c r="L70" s="1004"/>
      <c r="M70" s="1004"/>
      <c r="N70" s="1004"/>
      <c r="O70" s="1004"/>
      <c r="P70" s="1005"/>
      <c r="Q70" s="1006">
        <v>111</v>
      </c>
      <c r="R70" s="1000"/>
      <c r="S70" s="1000"/>
      <c r="T70" s="1000"/>
      <c r="U70" s="1000"/>
      <c r="V70" s="1000">
        <v>110</v>
      </c>
      <c r="W70" s="1000"/>
      <c r="X70" s="1000"/>
      <c r="Y70" s="1000"/>
      <c r="Z70" s="1000"/>
      <c r="AA70" s="1000" t="s">
        <v>589</v>
      </c>
      <c r="AB70" s="1000"/>
      <c r="AC70" s="1000"/>
      <c r="AD70" s="1000"/>
      <c r="AE70" s="1000"/>
      <c r="AF70" s="1000" t="s">
        <v>589</v>
      </c>
      <c r="AG70" s="1000"/>
      <c r="AH70" s="1000"/>
      <c r="AI70" s="1000"/>
      <c r="AJ70" s="1000"/>
      <c r="AK70" s="1000">
        <v>10</v>
      </c>
      <c r="AL70" s="1000"/>
      <c r="AM70" s="1000"/>
      <c r="AN70" s="1000"/>
      <c r="AO70" s="1000"/>
      <c r="AP70" s="1000" t="s">
        <v>591</v>
      </c>
      <c r="AQ70" s="1000"/>
      <c r="AR70" s="1000"/>
      <c r="AS70" s="1000"/>
      <c r="AT70" s="1000"/>
      <c r="AU70" s="1000" t="s">
        <v>591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594</v>
      </c>
      <c r="C71" s="1004"/>
      <c r="D71" s="1004"/>
      <c r="E71" s="1004"/>
      <c r="F71" s="1004"/>
      <c r="G71" s="1004"/>
      <c r="H71" s="1004"/>
      <c r="I71" s="1004"/>
      <c r="J71" s="1004"/>
      <c r="K71" s="1004"/>
      <c r="L71" s="1004"/>
      <c r="M71" s="1004"/>
      <c r="N71" s="1004"/>
      <c r="O71" s="1004"/>
      <c r="P71" s="1005"/>
      <c r="Q71" s="1007">
        <v>490</v>
      </c>
      <c r="R71" s="1008"/>
      <c r="S71" s="1008"/>
      <c r="T71" s="1008"/>
      <c r="U71" s="1009"/>
      <c r="V71" s="1010">
        <v>469</v>
      </c>
      <c r="W71" s="1008"/>
      <c r="X71" s="1008"/>
      <c r="Y71" s="1008"/>
      <c r="Z71" s="1009"/>
      <c r="AA71" s="1010">
        <f>-11</f>
        <v>-11</v>
      </c>
      <c r="AB71" s="1008"/>
      <c r="AC71" s="1008"/>
      <c r="AD71" s="1008"/>
      <c r="AE71" s="1009"/>
      <c r="AF71" s="1010">
        <v>-11</v>
      </c>
      <c r="AG71" s="1008"/>
      <c r="AH71" s="1008"/>
      <c r="AI71" s="1008"/>
      <c r="AJ71" s="1009"/>
      <c r="AK71" s="1010" t="s">
        <v>591</v>
      </c>
      <c r="AL71" s="1008"/>
      <c r="AM71" s="1008"/>
      <c r="AN71" s="1008"/>
      <c r="AO71" s="1009"/>
      <c r="AP71" s="1000">
        <v>570</v>
      </c>
      <c r="AQ71" s="1000"/>
      <c r="AR71" s="1000"/>
      <c r="AS71" s="1000"/>
      <c r="AT71" s="1000"/>
      <c r="AU71" s="1000">
        <v>184</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595</v>
      </c>
      <c r="C72" s="1004"/>
      <c r="D72" s="1004"/>
      <c r="E72" s="1004"/>
      <c r="F72" s="1004"/>
      <c r="G72" s="1004"/>
      <c r="H72" s="1004"/>
      <c r="I72" s="1004"/>
      <c r="J72" s="1004"/>
      <c r="K72" s="1004"/>
      <c r="L72" s="1004"/>
      <c r="M72" s="1004"/>
      <c r="N72" s="1004"/>
      <c r="O72" s="1004"/>
      <c r="P72" s="1005"/>
      <c r="Q72" s="1006">
        <v>111</v>
      </c>
      <c r="R72" s="1000"/>
      <c r="S72" s="1000"/>
      <c r="T72" s="1000"/>
      <c r="U72" s="1000"/>
      <c r="V72" s="1000">
        <v>111</v>
      </c>
      <c r="W72" s="1000"/>
      <c r="X72" s="1000"/>
      <c r="Y72" s="1000"/>
      <c r="Z72" s="1000"/>
      <c r="AA72" s="1000" t="s">
        <v>591</v>
      </c>
      <c r="AB72" s="1000"/>
      <c r="AC72" s="1000"/>
      <c r="AD72" s="1000"/>
      <c r="AE72" s="1000"/>
      <c r="AF72" s="1000" t="s">
        <v>591</v>
      </c>
      <c r="AG72" s="1000"/>
      <c r="AH72" s="1000"/>
      <c r="AI72" s="1000"/>
      <c r="AJ72" s="1000"/>
      <c r="AK72" s="1000" t="s">
        <v>591</v>
      </c>
      <c r="AL72" s="1000"/>
      <c r="AM72" s="1000"/>
      <c r="AN72" s="1000"/>
      <c r="AO72" s="1000"/>
      <c r="AP72" s="1000" t="s">
        <v>591</v>
      </c>
      <c r="AQ72" s="1000"/>
      <c r="AR72" s="1000"/>
      <c r="AS72" s="1000"/>
      <c r="AT72" s="1000"/>
      <c r="AU72" s="1000" t="s">
        <v>591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596</v>
      </c>
      <c r="C73" s="1004"/>
      <c r="D73" s="1004"/>
      <c r="E73" s="1004"/>
      <c r="F73" s="1004"/>
      <c r="G73" s="1004"/>
      <c r="H73" s="1004"/>
      <c r="I73" s="1004"/>
      <c r="J73" s="1004"/>
      <c r="K73" s="1004"/>
      <c r="L73" s="1004"/>
      <c r="M73" s="1004"/>
      <c r="N73" s="1004"/>
      <c r="O73" s="1004"/>
      <c r="P73" s="1005"/>
      <c r="Q73" s="1006">
        <v>7</v>
      </c>
      <c r="R73" s="1000"/>
      <c r="S73" s="1000"/>
      <c r="T73" s="1000"/>
      <c r="U73" s="1000"/>
      <c r="V73" s="1000">
        <v>6</v>
      </c>
      <c r="W73" s="1000"/>
      <c r="X73" s="1000"/>
      <c r="Y73" s="1000"/>
      <c r="Z73" s="1000"/>
      <c r="AA73" s="1000">
        <v>1</v>
      </c>
      <c r="AB73" s="1000"/>
      <c r="AC73" s="1000"/>
      <c r="AD73" s="1000"/>
      <c r="AE73" s="1000"/>
      <c r="AF73" s="1000">
        <v>1</v>
      </c>
      <c r="AG73" s="1000"/>
      <c r="AH73" s="1000"/>
      <c r="AI73" s="1000"/>
      <c r="AJ73" s="1000"/>
      <c r="AK73" s="1000" t="s">
        <v>591</v>
      </c>
      <c r="AL73" s="1000"/>
      <c r="AM73" s="1000"/>
      <c r="AN73" s="1000"/>
      <c r="AO73" s="1000"/>
      <c r="AP73" s="1000" t="s">
        <v>591</v>
      </c>
      <c r="AQ73" s="1000"/>
      <c r="AR73" s="1000"/>
      <c r="AS73" s="1000"/>
      <c r="AT73" s="1000"/>
      <c r="AU73" s="1000" t="s">
        <v>591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597</v>
      </c>
      <c r="C74" s="1004"/>
      <c r="D74" s="1004"/>
      <c r="E74" s="1004"/>
      <c r="F74" s="1004"/>
      <c r="G74" s="1004"/>
      <c r="H74" s="1004"/>
      <c r="I74" s="1004"/>
      <c r="J74" s="1004"/>
      <c r="K74" s="1004"/>
      <c r="L74" s="1004"/>
      <c r="M74" s="1004"/>
      <c r="N74" s="1004"/>
      <c r="O74" s="1004"/>
      <c r="P74" s="1005"/>
      <c r="Q74" s="1006">
        <v>61</v>
      </c>
      <c r="R74" s="1000"/>
      <c r="S74" s="1000"/>
      <c r="T74" s="1000"/>
      <c r="U74" s="1000"/>
      <c r="V74" s="1000">
        <v>57</v>
      </c>
      <c r="W74" s="1000"/>
      <c r="X74" s="1000"/>
      <c r="Y74" s="1000"/>
      <c r="Z74" s="1000"/>
      <c r="AA74" s="1000">
        <v>17</v>
      </c>
      <c r="AB74" s="1000"/>
      <c r="AC74" s="1000"/>
      <c r="AD74" s="1000"/>
      <c r="AE74" s="1000"/>
      <c r="AF74" s="1000">
        <v>17</v>
      </c>
      <c r="AG74" s="1000"/>
      <c r="AH74" s="1000"/>
      <c r="AI74" s="1000"/>
      <c r="AJ74" s="1000"/>
      <c r="AK74" s="1000" t="s">
        <v>591</v>
      </c>
      <c r="AL74" s="1000"/>
      <c r="AM74" s="1000"/>
      <c r="AN74" s="1000"/>
      <c r="AO74" s="1000"/>
      <c r="AP74" s="1000" t="s">
        <v>589</v>
      </c>
      <c r="AQ74" s="1000"/>
      <c r="AR74" s="1000"/>
      <c r="AS74" s="1000"/>
      <c r="AT74" s="1000"/>
      <c r="AU74" s="1000" t="s">
        <v>591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598</v>
      </c>
      <c r="C75" s="1004"/>
      <c r="D75" s="1004"/>
      <c r="E75" s="1004"/>
      <c r="F75" s="1004"/>
      <c r="G75" s="1004"/>
      <c r="H75" s="1004"/>
      <c r="I75" s="1004"/>
      <c r="J75" s="1004"/>
      <c r="K75" s="1004"/>
      <c r="L75" s="1004"/>
      <c r="M75" s="1004"/>
      <c r="N75" s="1004"/>
      <c r="O75" s="1004"/>
      <c r="P75" s="1005"/>
      <c r="Q75" s="1007">
        <v>126</v>
      </c>
      <c r="R75" s="1008"/>
      <c r="S75" s="1008"/>
      <c r="T75" s="1008"/>
      <c r="U75" s="1009"/>
      <c r="V75" s="1010">
        <v>111</v>
      </c>
      <c r="W75" s="1008"/>
      <c r="X75" s="1008"/>
      <c r="Y75" s="1008"/>
      <c r="Z75" s="1009"/>
      <c r="AA75" s="1010">
        <v>15</v>
      </c>
      <c r="AB75" s="1008"/>
      <c r="AC75" s="1008"/>
      <c r="AD75" s="1008"/>
      <c r="AE75" s="1009"/>
      <c r="AF75" s="1010">
        <v>15</v>
      </c>
      <c r="AG75" s="1008"/>
      <c r="AH75" s="1008"/>
      <c r="AI75" s="1008"/>
      <c r="AJ75" s="1009"/>
      <c r="AK75" s="1000" t="s">
        <v>589</v>
      </c>
      <c r="AL75" s="1000"/>
      <c r="AM75" s="1000"/>
      <c r="AN75" s="1000"/>
      <c r="AO75" s="1000"/>
      <c r="AP75" s="1010" t="s">
        <v>591</v>
      </c>
      <c r="AQ75" s="1008"/>
      <c r="AR75" s="1008"/>
      <c r="AS75" s="1008"/>
      <c r="AT75" s="1009"/>
      <c r="AU75" s="1010" t="s">
        <v>591</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599</v>
      </c>
      <c r="C76" s="1004"/>
      <c r="D76" s="1004"/>
      <c r="E76" s="1004"/>
      <c r="F76" s="1004"/>
      <c r="G76" s="1004"/>
      <c r="H76" s="1004"/>
      <c r="I76" s="1004"/>
      <c r="J76" s="1004"/>
      <c r="K76" s="1004"/>
      <c r="L76" s="1004"/>
      <c r="M76" s="1004"/>
      <c r="N76" s="1004"/>
      <c r="O76" s="1004"/>
      <c r="P76" s="1005"/>
      <c r="Q76" s="1007">
        <v>118</v>
      </c>
      <c r="R76" s="1008"/>
      <c r="S76" s="1008"/>
      <c r="T76" s="1008"/>
      <c r="U76" s="1009"/>
      <c r="V76" s="1010">
        <v>109</v>
      </c>
      <c r="W76" s="1008"/>
      <c r="X76" s="1008"/>
      <c r="Y76" s="1008"/>
      <c r="Z76" s="1009"/>
      <c r="AA76" s="1010">
        <v>9</v>
      </c>
      <c r="AB76" s="1008"/>
      <c r="AC76" s="1008"/>
      <c r="AD76" s="1008"/>
      <c r="AE76" s="1009"/>
      <c r="AF76" s="1010">
        <v>9</v>
      </c>
      <c r="AG76" s="1008"/>
      <c r="AH76" s="1008"/>
      <c r="AI76" s="1008"/>
      <c r="AJ76" s="1009"/>
      <c r="AK76" s="1010">
        <v>15</v>
      </c>
      <c r="AL76" s="1008"/>
      <c r="AM76" s="1008"/>
      <c r="AN76" s="1008"/>
      <c r="AO76" s="1009"/>
      <c r="AP76" s="1010" t="s">
        <v>591</v>
      </c>
      <c r="AQ76" s="1008"/>
      <c r="AR76" s="1008"/>
      <c r="AS76" s="1008"/>
      <c r="AT76" s="1009"/>
      <c r="AU76" s="1010" t="s">
        <v>591</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600</v>
      </c>
      <c r="C77" s="1004"/>
      <c r="D77" s="1004"/>
      <c r="E77" s="1004"/>
      <c r="F77" s="1004"/>
      <c r="G77" s="1004"/>
      <c r="H77" s="1004"/>
      <c r="I77" s="1004"/>
      <c r="J77" s="1004"/>
      <c r="K77" s="1004"/>
      <c r="L77" s="1004"/>
      <c r="M77" s="1004"/>
      <c r="N77" s="1004"/>
      <c r="O77" s="1004"/>
      <c r="P77" s="1005"/>
      <c r="Q77" s="1007">
        <v>156662</v>
      </c>
      <c r="R77" s="1008"/>
      <c r="S77" s="1008"/>
      <c r="T77" s="1008"/>
      <c r="U77" s="1009"/>
      <c r="V77" s="1010">
        <v>152216</v>
      </c>
      <c r="W77" s="1008"/>
      <c r="X77" s="1008"/>
      <c r="Y77" s="1008"/>
      <c r="Z77" s="1009"/>
      <c r="AA77" s="1010">
        <v>4445</v>
      </c>
      <c r="AB77" s="1008"/>
      <c r="AC77" s="1008"/>
      <c r="AD77" s="1008"/>
      <c r="AE77" s="1009"/>
      <c r="AF77" s="1010">
        <v>4445</v>
      </c>
      <c r="AG77" s="1008"/>
      <c r="AH77" s="1008"/>
      <c r="AI77" s="1008"/>
      <c r="AJ77" s="1009"/>
      <c r="AK77" s="1010" t="s">
        <v>589</v>
      </c>
      <c r="AL77" s="1008"/>
      <c r="AM77" s="1008"/>
      <c r="AN77" s="1008"/>
      <c r="AO77" s="1009"/>
      <c r="AP77" s="1010" t="s">
        <v>591</v>
      </c>
      <c r="AQ77" s="1008"/>
      <c r="AR77" s="1008"/>
      <c r="AS77" s="1008"/>
      <c r="AT77" s="1009"/>
      <c r="AU77" s="1010" t="s">
        <v>591</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601</v>
      </c>
      <c r="C78" s="1004"/>
      <c r="D78" s="1004"/>
      <c r="E78" s="1004"/>
      <c r="F78" s="1004"/>
      <c r="G78" s="1004"/>
      <c r="H78" s="1004"/>
      <c r="I78" s="1004"/>
      <c r="J78" s="1004"/>
      <c r="K78" s="1004"/>
      <c r="L78" s="1004"/>
      <c r="M78" s="1004"/>
      <c r="N78" s="1004"/>
      <c r="O78" s="1004"/>
      <c r="P78" s="1005"/>
      <c r="Q78" s="1006">
        <v>109</v>
      </c>
      <c r="R78" s="1000"/>
      <c r="S78" s="1000"/>
      <c r="T78" s="1000"/>
      <c r="U78" s="1000"/>
      <c r="V78" s="1000">
        <v>98</v>
      </c>
      <c r="W78" s="1000"/>
      <c r="X78" s="1000"/>
      <c r="Y78" s="1000"/>
      <c r="Z78" s="1000"/>
      <c r="AA78" s="1000">
        <v>11</v>
      </c>
      <c r="AB78" s="1000"/>
      <c r="AC78" s="1000"/>
      <c r="AD78" s="1000"/>
      <c r="AE78" s="1000"/>
      <c r="AF78" s="1000">
        <v>8</v>
      </c>
      <c r="AG78" s="1000"/>
      <c r="AH78" s="1000"/>
      <c r="AI78" s="1000"/>
      <c r="AJ78" s="1000"/>
      <c r="AK78" s="1000" t="s">
        <v>589</v>
      </c>
      <c r="AL78" s="1000"/>
      <c r="AM78" s="1000"/>
      <c r="AN78" s="1000"/>
      <c r="AO78" s="1000"/>
      <c r="AP78" s="1000" t="s">
        <v>591</v>
      </c>
      <c r="AQ78" s="1000"/>
      <c r="AR78" s="1000"/>
      <c r="AS78" s="1000"/>
      <c r="AT78" s="1000"/>
      <c r="AU78" s="1000" t="s">
        <v>591</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394</v>
      </c>
      <c r="B88" s="966" t="s">
        <v>429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5024</v>
      </c>
      <c r="AG88" s="988"/>
      <c r="AH88" s="988"/>
      <c r="AI88" s="988"/>
      <c r="AJ88" s="988"/>
      <c r="AK88" s="992"/>
      <c r="AL88" s="992"/>
      <c r="AM88" s="992"/>
      <c r="AN88" s="992"/>
      <c r="AO88" s="992"/>
      <c r="AP88" s="988">
        <v>570</v>
      </c>
      <c r="AQ88" s="988"/>
      <c r="AR88" s="988"/>
      <c r="AS88" s="988"/>
      <c r="AT88" s="988"/>
      <c r="AU88" s="988">
        <v>184</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66" t="s">
        <v>430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438</v>
      </c>
      <c r="AB109" s="925"/>
      <c r="AC109" s="925"/>
      <c r="AD109" s="925"/>
      <c r="AE109" s="926"/>
      <c r="AF109" s="927" t="s">
        <v>439</v>
      </c>
      <c r="AG109" s="925"/>
      <c r="AH109" s="925"/>
      <c r="AI109" s="925"/>
      <c r="AJ109" s="926"/>
      <c r="AK109" s="927" t="s">
        <v>306</v>
      </c>
      <c r="AL109" s="925"/>
      <c r="AM109" s="925"/>
      <c r="AN109" s="925"/>
      <c r="AO109" s="926"/>
      <c r="AP109" s="927" t="s">
        <v>440</v>
      </c>
      <c r="AQ109" s="925"/>
      <c r="AR109" s="925"/>
      <c r="AS109" s="925"/>
      <c r="AT109" s="958"/>
      <c r="AU109" s="92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438</v>
      </c>
      <c r="BR109" s="925"/>
      <c r="BS109" s="925"/>
      <c r="BT109" s="925"/>
      <c r="BU109" s="926"/>
      <c r="BV109" s="927" t="s">
        <v>439</v>
      </c>
      <c r="BW109" s="925"/>
      <c r="BX109" s="925"/>
      <c r="BY109" s="925"/>
      <c r="BZ109" s="926"/>
      <c r="CA109" s="927" t="s">
        <v>306</v>
      </c>
      <c r="CB109" s="925"/>
      <c r="CC109" s="925"/>
      <c r="CD109" s="925"/>
      <c r="CE109" s="926"/>
      <c r="CF109" s="965" t="s">
        <v>440</v>
      </c>
      <c r="CG109" s="965"/>
      <c r="CH109" s="965"/>
      <c r="CI109" s="965"/>
      <c r="CJ109" s="965"/>
      <c r="CK109" s="927"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438</v>
      </c>
      <c r="DH109" s="925"/>
      <c r="DI109" s="925"/>
      <c r="DJ109" s="925"/>
      <c r="DK109" s="926"/>
      <c r="DL109" s="927" t="s">
        <v>439</v>
      </c>
      <c r="DM109" s="925"/>
      <c r="DN109" s="925"/>
      <c r="DO109" s="925"/>
      <c r="DP109" s="926"/>
      <c r="DQ109" s="927" t="s">
        <v>306</v>
      </c>
      <c r="DR109" s="925"/>
      <c r="DS109" s="925"/>
      <c r="DT109" s="925"/>
      <c r="DU109" s="926"/>
      <c r="DV109" s="927" t="s">
        <v>440</v>
      </c>
      <c r="DW109" s="925"/>
      <c r="DX109" s="925"/>
      <c r="DY109" s="925"/>
      <c r="DZ109" s="958"/>
    </row>
    <row r="110" spans="1:131" s="226" customFormat="1" ht="26.25" customHeight="1" x14ac:dyDescent="0.15">
      <c r="A110" s="836" t="s">
        <v>442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933390</v>
      </c>
      <c r="AB110" s="918"/>
      <c r="AC110" s="918"/>
      <c r="AD110" s="918"/>
      <c r="AE110" s="919"/>
      <c r="AF110" s="920">
        <v>960930</v>
      </c>
      <c r="AG110" s="918"/>
      <c r="AH110" s="918"/>
      <c r="AI110" s="918"/>
      <c r="AJ110" s="919"/>
      <c r="AK110" s="920">
        <v>998626</v>
      </c>
      <c r="AL110" s="918"/>
      <c r="AM110" s="918"/>
      <c r="AN110" s="918"/>
      <c r="AO110" s="919"/>
      <c r="AP110" s="921">
        <v>20.9</v>
      </c>
      <c r="AQ110" s="922"/>
      <c r="AR110" s="922"/>
      <c r="AS110" s="922"/>
      <c r="AT110" s="923"/>
      <c r="AU110" s="959" t="s">
        <v>73</v>
      </c>
      <c r="AV110" s="960"/>
      <c r="AW110" s="960"/>
      <c r="AX110" s="960"/>
      <c r="AY110" s="960"/>
      <c r="AZ110" s="889" t="s">
        <v>443</v>
      </c>
      <c r="BA110" s="837"/>
      <c r="BB110" s="837"/>
      <c r="BC110" s="837"/>
      <c r="BD110" s="837"/>
      <c r="BE110" s="837"/>
      <c r="BF110" s="837"/>
      <c r="BG110" s="837"/>
      <c r="BH110" s="837"/>
      <c r="BI110" s="837"/>
      <c r="BJ110" s="837"/>
      <c r="BK110" s="837"/>
      <c r="BL110" s="837"/>
      <c r="BM110" s="837"/>
      <c r="BN110" s="837"/>
      <c r="BO110" s="837"/>
      <c r="BP110" s="838"/>
      <c r="BQ110" s="890">
        <v>12298841</v>
      </c>
      <c r="BR110" s="871"/>
      <c r="BS110" s="871"/>
      <c r="BT110" s="871"/>
      <c r="BU110" s="871"/>
      <c r="BV110" s="871">
        <v>13257659</v>
      </c>
      <c r="BW110" s="871"/>
      <c r="BX110" s="871"/>
      <c r="BY110" s="871"/>
      <c r="BZ110" s="871"/>
      <c r="CA110" s="871">
        <v>13622405</v>
      </c>
      <c r="CB110" s="871"/>
      <c r="CC110" s="871"/>
      <c r="CD110" s="871"/>
      <c r="CE110" s="871"/>
      <c r="CF110" s="895">
        <v>285.5</v>
      </c>
      <c r="CG110" s="896"/>
      <c r="CH110" s="896"/>
      <c r="CI110" s="896"/>
      <c r="CJ110" s="896"/>
      <c r="CK110" s="955" t="s">
        <v>444</v>
      </c>
      <c r="CL110" s="848"/>
      <c r="CM110" s="889" t="s">
        <v>445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446</v>
      </c>
      <c r="DH110" s="871"/>
      <c r="DI110" s="871"/>
      <c r="DJ110" s="871"/>
      <c r="DK110" s="871"/>
      <c r="DL110" s="871" t="s">
        <v>447</v>
      </c>
      <c r="DM110" s="871"/>
      <c r="DN110" s="871"/>
      <c r="DO110" s="871"/>
      <c r="DP110" s="871"/>
      <c r="DQ110" s="871" t="s">
        <v>447</v>
      </c>
      <c r="DR110" s="871"/>
      <c r="DS110" s="871"/>
      <c r="DT110" s="871"/>
      <c r="DU110" s="871"/>
      <c r="DV110" s="872" t="s">
        <v>447</v>
      </c>
      <c r="DW110" s="872"/>
      <c r="DX110" s="872"/>
      <c r="DY110" s="872"/>
      <c r="DZ110" s="873"/>
    </row>
    <row r="111" spans="1:131" s="226" customFormat="1" ht="26.25" customHeight="1" x14ac:dyDescent="0.15">
      <c r="A111" s="803" t="s">
        <v>448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447</v>
      </c>
      <c r="AB111" s="948"/>
      <c r="AC111" s="948"/>
      <c r="AD111" s="948"/>
      <c r="AE111" s="949"/>
      <c r="AF111" s="950" t="s">
        <v>129</v>
      </c>
      <c r="AG111" s="948"/>
      <c r="AH111" s="948"/>
      <c r="AI111" s="948"/>
      <c r="AJ111" s="949"/>
      <c r="AK111" s="950" t="s">
        <v>129</v>
      </c>
      <c r="AL111" s="948"/>
      <c r="AM111" s="948"/>
      <c r="AN111" s="948"/>
      <c r="AO111" s="949"/>
      <c r="AP111" s="951" t="s">
        <v>446</v>
      </c>
      <c r="AQ111" s="952"/>
      <c r="AR111" s="952"/>
      <c r="AS111" s="952"/>
      <c r="AT111" s="953"/>
      <c r="AU111" s="961"/>
      <c r="AV111" s="962"/>
      <c r="AW111" s="962"/>
      <c r="AX111" s="962"/>
      <c r="AY111" s="962"/>
      <c r="AZ111" s="844" t="s">
        <v>449</v>
      </c>
      <c r="BA111" s="781"/>
      <c r="BB111" s="781"/>
      <c r="BC111" s="781"/>
      <c r="BD111" s="781"/>
      <c r="BE111" s="781"/>
      <c r="BF111" s="781"/>
      <c r="BG111" s="781"/>
      <c r="BH111" s="781"/>
      <c r="BI111" s="781"/>
      <c r="BJ111" s="781"/>
      <c r="BK111" s="781"/>
      <c r="BL111" s="781"/>
      <c r="BM111" s="781"/>
      <c r="BN111" s="781"/>
      <c r="BO111" s="781"/>
      <c r="BP111" s="782"/>
      <c r="BQ111" s="845" t="s">
        <v>450</v>
      </c>
      <c r="BR111" s="846"/>
      <c r="BS111" s="846"/>
      <c r="BT111" s="846"/>
      <c r="BU111" s="846"/>
      <c r="BV111" s="846" t="s">
        <v>446</v>
      </c>
      <c r="BW111" s="846"/>
      <c r="BX111" s="846"/>
      <c r="BY111" s="846"/>
      <c r="BZ111" s="846"/>
      <c r="CA111" s="846" t="s">
        <v>129</v>
      </c>
      <c r="CB111" s="846"/>
      <c r="CC111" s="846"/>
      <c r="CD111" s="846"/>
      <c r="CE111" s="846"/>
      <c r="CF111" s="904" t="s">
        <v>447</v>
      </c>
      <c r="CG111" s="905"/>
      <c r="CH111" s="905"/>
      <c r="CI111" s="905"/>
      <c r="CJ111" s="905"/>
      <c r="CK111" s="956"/>
      <c r="CL111" s="850"/>
      <c r="CM111" s="844" t="s">
        <v>451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447</v>
      </c>
      <c r="DH111" s="846"/>
      <c r="DI111" s="846"/>
      <c r="DJ111" s="846"/>
      <c r="DK111" s="846"/>
      <c r="DL111" s="846" t="s">
        <v>447</v>
      </c>
      <c r="DM111" s="846"/>
      <c r="DN111" s="846"/>
      <c r="DO111" s="846"/>
      <c r="DP111" s="846"/>
      <c r="DQ111" s="846" t="s">
        <v>446</v>
      </c>
      <c r="DR111" s="846"/>
      <c r="DS111" s="846"/>
      <c r="DT111" s="846"/>
      <c r="DU111" s="846"/>
      <c r="DV111" s="823" t="s">
        <v>447</v>
      </c>
      <c r="DW111" s="823"/>
      <c r="DX111" s="823"/>
      <c r="DY111" s="823"/>
      <c r="DZ111" s="824"/>
    </row>
    <row r="112" spans="1:131" s="226" customFormat="1" ht="26.25" customHeight="1" x14ac:dyDescent="0.15">
      <c r="A112" s="941" t="s">
        <v>452</v>
      </c>
      <c r="B112" s="942"/>
      <c r="C112" s="781" t="s">
        <v>453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446</v>
      </c>
      <c r="AB112" s="809"/>
      <c r="AC112" s="809"/>
      <c r="AD112" s="809"/>
      <c r="AE112" s="810"/>
      <c r="AF112" s="811" t="s">
        <v>447</v>
      </c>
      <c r="AG112" s="809"/>
      <c r="AH112" s="809"/>
      <c r="AI112" s="809"/>
      <c r="AJ112" s="810"/>
      <c r="AK112" s="811" t="s">
        <v>450</v>
      </c>
      <c r="AL112" s="809"/>
      <c r="AM112" s="809"/>
      <c r="AN112" s="809"/>
      <c r="AO112" s="810"/>
      <c r="AP112" s="853" t="s">
        <v>450</v>
      </c>
      <c r="AQ112" s="854"/>
      <c r="AR112" s="854"/>
      <c r="AS112" s="854"/>
      <c r="AT112" s="855"/>
      <c r="AU112" s="961"/>
      <c r="AV112" s="962"/>
      <c r="AW112" s="962"/>
      <c r="AX112" s="962"/>
      <c r="AY112" s="962"/>
      <c r="AZ112" s="844" t="s">
        <v>454</v>
      </c>
      <c r="BA112" s="781"/>
      <c r="BB112" s="781"/>
      <c r="BC112" s="781"/>
      <c r="BD112" s="781"/>
      <c r="BE112" s="781"/>
      <c r="BF112" s="781"/>
      <c r="BG112" s="781"/>
      <c r="BH112" s="781"/>
      <c r="BI112" s="781"/>
      <c r="BJ112" s="781"/>
      <c r="BK112" s="781"/>
      <c r="BL112" s="781"/>
      <c r="BM112" s="781"/>
      <c r="BN112" s="781"/>
      <c r="BO112" s="781"/>
      <c r="BP112" s="782"/>
      <c r="BQ112" s="845">
        <v>1820080</v>
      </c>
      <c r="BR112" s="846"/>
      <c r="BS112" s="846"/>
      <c r="BT112" s="846"/>
      <c r="BU112" s="846"/>
      <c r="BV112" s="846">
        <v>1650090</v>
      </c>
      <c r="BW112" s="846"/>
      <c r="BX112" s="846"/>
      <c r="BY112" s="846"/>
      <c r="BZ112" s="846"/>
      <c r="CA112" s="846">
        <v>1517639</v>
      </c>
      <c r="CB112" s="846"/>
      <c r="CC112" s="846"/>
      <c r="CD112" s="846"/>
      <c r="CE112" s="846"/>
      <c r="CF112" s="904">
        <v>31.8</v>
      </c>
      <c r="CG112" s="905"/>
      <c r="CH112" s="905"/>
      <c r="CI112" s="905"/>
      <c r="CJ112" s="905"/>
      <c r="CK112" s="956"/>
      <c r="CL112" s="850"/>
      <c r="CM112" s="844" t="s">
        <v>455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447</v>
      </c>
      <c r="DH112" s="846"/>
      <c r="DI112" s="846"/>
      <c r="DJ112" s="846"/>
      <c r="DK112" s="846"/>
      <c r="DL112" s="846" t="s">
        <v>446</v>
      </c>
      <c r="DM112" s="846"/>
      <c r="DN112" s="846"/>
      <c r="DO112" s="846"/>
      <c r="DP112" s="846"/>
      <c r="DQ112" s="846" t="s">
        <v>447</v>
      </c>
      <c r="DR112" s="846"/>
      <c r="DS112" s="846"/>
      <c r="DT112" s="846"/>
      <c r="DU112" s="846"/>
      <c r="DV112" s="823" t="s">
        <v>447</v>
      </c>
      <c r="DW112" s="823"/>
      <c r="DX112" s="823"/>
      <c r="DY112" s="823"/>
      <c r="DZ112" s="824"/>
    </row>
    <row r="113" spans="1:130" s="226"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95150</v>
      </c>
      <c r="AB113" s="948"/>
      <c r="AC113" s="948"/>
      <c r="AD113" s="948"/>
      <c r="AE113" s="949"/>
      <c r="AF113" s="950">
        <v>146390</v>
      </c>
      <c r="AG113" s="948"/>
      <c r="AH113" s="948"/>
      <c r="AI113" s="948"/>
      <c r="AJ113" s="949"/>
      <c r="AK113" s="950">
        <v>174776</v>
      </c>
      <c r="AL113" s="948"/>
      <c r="AM113" s="948"/>
      <c r="AN113" s="948"/>
      <c r="AO113" s="949"/>
      <c r="AP113" s="951">
        <v>3.7</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v>200067</v>
      </c>
      <c r="BR113" s="846"/>
      <c r="BS113" s="846"/>
      <c r="BT113" s="846"/>
      <c r="BU113" s="846"/>
      <c r="BV113" s="846">
        <v>192258</v>
      </c>
      <c r="BW113" s="846"/>
      <c r="BX113" s="846"/>
      <c r="BY113" s="846"/>
      <c r="BZ113" s="846"/>
      <c r="CA113" s="846">
        <v>184398</v>
      </c>
      <c r="CB113" s="846"/>
      <c r="CC113" s="846"/>
      <c r="CD113" s="846"/>
      <c r="CE113" s="846"/>
      <c r="CF113" s="904">
        <v>3.9</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447</v>
      </c>
      <c r="DH113" s="809"/>
      <c r="DI113" s="809"/>
      <c r="DJ113" s="809"/>
      <c r="DK113" s="810"/>
      <c r="DL113" s="811" t="s">
        <v>447</v>
      </c>
      <c r="DM113" s="809"/>
      <c r="DN113" s="809"/>
      <c r="DO113" s="809"/>
      <c r="DP113" s="810"/>
      <c r="DQ113" s="811" t="s">
        <v>447</v>
      </c>
      <c r="DR113" s="809"/>
      <c r="DS113" s="809"/>
      <c r="DT113" s="809"/>
      <c r="DU113" s="810"/>
      <c r="DV113" s="853" t="s">
        <v>447</v>
      </c>
      <c r="DW113" s="854"/>
      <c r="DX113" s="854"/>
      <c r="DY113" s="854"/>
      <c r="DZ113" s="855"/>
    </row>
    <row r="114" spans="1:130" s="226" customFormat="1" ht="26.25" customHeight="1" x14ac:dyDescent="0.15">
      <c r="A114" s="943"/>
      <c r="B114" s="944"/>
      <c r="C114" s="781" t="s">
        <v>459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447</v>
      </c>
      <c r="AB114" s="809"/>
      <c r="AC114" s="809"/>
      <c r="AD114" s="809"/>
      <c r="AE114" s="810"/>
      <c r="AF114" s="811" t="s">
        <v>447</v>
      </c>
      <c r="AG114" s="809"/>
      <c r="AH114" s="809"/>
      <c r="AI114" s="809"/>
      <c r="AJ114" s="810"/>
      <c r="AK114" s="811" t="s">
        <v>447</v>
      </c>
      <c r="AL114" s="809"/>
      <c r="AM114" s="809"/>
      <c r="AN114" s="809"/>
      <c r="AO114" s="810"/>
      <c r="AP114" s="853" t="s">
        <v>447</v>
      </c>
      <c r="AQ114" s="854"/>
      <c r="AR114" s="854"/>
      <c r="AS114" s="854"/>
      <c r="AT114" s="855"/>
      <c r="AU114" s="961"/>
      <c r="AV114" s="962"/>
      <c r="AW114" s="962"/>
      <c r="AX114" s="962"/>
      <c r="AY114" s="962"/>
      <c r="AZ114" s="844" t="s">
        <v>460</v>
      </c>
      <c r="BA114" s="781"/>
      <c r="BB114" s="781"/>
      <c r="BC114" s="781"/>
      <c r="BD114" s="781"/>
      <c r="BE114" s="781"/>
      <c r="BF114" s="781"/>
      <c r="BG114" s="781"/>
      <c r="BH114" s="781"/>
      <c r="BI114" s="781"/>
      <c r="BJ114" s="781"/>
      <c r="BK114" s="781"/>
      <c r="BL114" s="781"/>
      <c r="BM114" s="781"/>
      <c r="BN114" s="781"/>
      <c r="BO114" s="781"/>
      <c r="BP114" s="782"/>
      <c r="BQ114" s="845">
        <v>1192965</v>
      </c>
      <c r="BR114" s="846"/>
      <c r="BS114" s="846"/>
      <c r="BT114" s="846"/>
      <c r="BU114" s="846"/>
      <c r="BV114" s="846">
        <v>1129239</v>
      </c>
      <c r="BW114" s="846"/>
      <c r="BX114" s="846"/>
      <c r="BY114" s="846"/>
      <c r="BZ114" s="846"/>
      <c r="CA114" s="846">
        <v>1263989</v>
      </c>
      <c r="CB114" s="846"/>
      <c r="CC114" s="846"/>
      <c r="CD114" s="846"/>
      <c r="CE114" s="846"/>
      <c r="CF114" s="904">
        <v>26.5</v>
      </c>
      <c r="CG114" s="905"/>
      <c r="CH114" s="905"/>
      <c r="CI114" s="905"/>
      <c r="CJ114" s="905"/>
      <c r="CK114" s="956"/>
      <c r="CL114" s="850"/>
      <c r="CM114" s="844" t="s">
        <v>461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447</v>
      </c>
      <c r="DH114" s="809"/>
      <c r="DI114" s="809"/>
      <c r="DJ114" s="809"/>
      <c r="DK114" s="810"/>
      <c r="DL114" s="811" t="s">
        <v>447</v>
      </c>
      <c r="DM114" s="809"/>
      <c r="DN114" s="809"/>
      <c r="DO114" s="809"/>
      <c r="DP114" s="810"/>
      <c r="DQ114" s="811" t="s">
        <v>447</v>
      </c>
      <c r="DR114" s="809"/>
      <c r="DS114" s="809"/>
      <c r="DT114" s="809"/>
      <c r="DU114" s="810"/>
      <c r="DV114" s="853" t="s">
        <v>450</v>
      </c>
      <c r="DW114" s="854"/>
      <c r="DX114" s="854"/>
      <c r="DY114" s="854"/>
      <c r="DZ114" s="855"/>
    </row>
    <row r="115" spans="1:130" s="226" customFormat="1" ht="26.25" customHeight="1" x14ac:dyDescent="0.15">
      <c r="A115" s="943"/>
      <c r="B115" s="944"/>
      <c r="C115" s="781" t="s">
        <v>462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447</v>
      </c>
      <c r="AB115" s="948"/>
      <c r="AC115" s="948"/>
      <c r="AD115" s="948"/>
      <c r="AE115" s="949"/>
      <c r="AF115" s="950" t="s">
        <v>447</v>
      </c>
      <c r="AG115" s="948"/>
      <c r="AH115" s="948"/>
      <c r="AI115" s="948"/>
      <c r="AJ115" s="949"/>
      <c r="AK115" s="950" t="s">
        <v>447</v>
      </c>
      <c r="AL115" s="948"/>
      <c r="AM115" s="948"/>
      <c r="AN115" s="948"/>
      <c r="AO115" s="949"/>
      <c r="AP115" s="951" t="s">
        <v>446</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447</v>
      </c>
      <c r="BW115" s="846"/>
      <c r="BX115" s="846"/>
      <c r="BY115" s="846"/>
      <c r="BZ115" s="846"/>
      <c r="CA115" s="846" t="s">
        <v>447</v>
      </c>
      <c r="CB115" s="846"/>
      <c r="CC115" s="846"/>
      <c r="CD115" s="846"/>
      <c r="CE115" s="846"/>
      <c r="CF115" s="904" t="s">
        <v>447</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447</v>
      </c>
      <c r="DH115" s="809"/>
      <c r="DI115" s="809"/>
      <c r="DJ115" s="809"/>
      <c r="DK115" s="810"/>
      <c r="DL115" s="811" t="s">
        <v>447</v>
      </c>
      <c r="DM115" s="809"/>
      <c r="DN115" s="809"/>
      <c r="DO115" s="809"/>
      <c r="DP115" s="810"/>
      <c r="DQ115" s="811" t="s">
        <v>447</v>
      </c>
      <c r="DR115" s="809"/>
      <c r="DS115" s="809"/>
      <c r="DT115" s="809"/>
      <c r="DU115" s="810"/>
      <c r="DV115" s="853" t="s">
        <v>447</v>
      </c>
      <c r="DW115" s="854"/>
      <c r="DX115" s="854"/>
      <c r="DY115" s="854"/>
      <c r="DZ115" s="855"/>
    </row>
    <row r="116" spans="1:130" s="226" customFormat="1" ht="26.25" customHeight="1" x14ac:dyDescent="0.15">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446</v>
      </c>
      <c r="AB116" s="809"/>
      <c r="AC116" s="809"/>
      <c r="AD116" s="809"/>
      <c r="AE116" s="810"/>
      <c r="AF116" s="811" t="s">
        <v>450</v>
      </c>
      <c r="AG116" s="809"/>
      <c r="AH116" s="809"/>
      <c r="AI116" s="809"/>
      <c r="AJ116" s="810"/>
      <c r="AK116" s="811" t="s">
        <v>447</v>
      </c>
      <c r="AL116" s="809"/>
      <c r="AM116" s="809"/>
      <c r="AN116" s="809"/>
      <c r="AO116" s="810"/>
      <c r="AP116" s="853" t="s">
        <v>447</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447</v>
      </c>
      <c r="BR116" s="846"/>
      <c r="BS116" s="846"/>
      <c r="BT116" s="846"/>
      <c r="BU116" s="846"/>
      <c r="BV116" s="846" t="s">
        <v>447</v>
      </c>
      <c r="BW116" s="846"/>
      <c r="BX116" s="846"/>
      <c r="BY116" s="846"/>
      <c r="BZ116" s="846"/>
      <c r="CA116" s="846" t="s">
        <v>447</v>
      </c>
      <c r="CB116" s="846"/>
      <c r="CC116" s="846"/>
      <c r="CD116" s="846"/>
      <c r="CE116" s="846"/>
      <c r="CF116" s="904" t="s">
        <v>447</v>
      </c>
      <c r="CG116" s="905"/>
      <c r="CH116" s="905"/>
      <c r="CI116" s="905"/>
      <c r="CJ116" s="905"/>
      <c r="CK116" s="956"/>
      <c r="CL116" s="850"/>
      <c r="CM116" s="844" t="s">
        <v>467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447</v>
      </c>
      <c r="DH116" s="809"/>
      <c r="DI116" s="809"/>
      <c r="DJ116" s="809"/>
      <c r="DK116" s="810"/>
      <c r="DL116" s="811" t="s">
        <v>447</v>
      </c>
      <c r="DM116" s="809"/>
      <c r="DN116" s="809"/>
      <c r="DO116" s="809"/>
      <c r="DP116" s="810"/>
      <c r="DQ116" s="811" t="s">
        <v>447</v>
      </c>
      <c r="DR116" s="809"/>
      <c r="DS116" s="809"/>
      <c r="DT116" s="809"/>
      <c r="DU116" s="810"/>
      <c r="DV116" s="853" t="s">
        <v>447</v>
      </c>
      <c r="DW116" s="854"/>
      <c r="DX116" s="854"/>
      <c r="DY116" s="854"/>
      <c r="DZ116" s="855"/>
    </row>
    <row r="117" spans="1:130" s="226" customFormat="1" ht="26.25" customHeight="1" x14ac:dyDescent="0.15">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468</v>
      </c>
      <c r="Z117" s="926"/>
      <c r="AA117" s="931">
        <v>1028540</v>
      </c>
      <c r="AB117" s="932"/>
      <c r="AC117" s="932"/>
      <c r="AD117" s="932"/>
      <c r="AE117" s="933"/>
      <c r="AF117" s="934">
        <v>1107320</v>
      </c>
      <c r="AG117" s="932"/>
      <c r="AH117" s="932"/>
      <c r="AI117" s="932"/>
      <c r="AJ117" s="933"/>
      <c r="AK117" s="934">
        <v>1173402</v>
      </c>
      <c r="AL117" s="932"/>
      <c r="AM117" s="932"/>
      <c r="AN117" s="932"/>
      <c r="AO117" s="933"/>
      <c r="AP117" s="935"/>
      <c r="AQ117" s="936"/>
      <c r="AR117" s="936"/>
      <c r="AS117" s="936"/>
      <c r="AT117" s="937"/>
      <c r="AU117" s="961"/>
      <c r="AV117" s="962"/>
      <c r="AW117" s="962"/>
      <c r="AX117" s="962"/>
      <c r="AY117" s="962"/>
      <c r="AZ117" s="892" t="s">
        <v>469</v>
      </c>
      <c r="BA117" s="893"/>
      <c r="BB117" s="893"/>
      <c r="BC117" s="893"/>
      <c r="BD117" s="893"/>
      <c r="BE117" s="893"/>
      <c r="BF117" s="893"/>
      <c r="BG117" s="893"/>
      <c r="BH117" s="893"/>
      <c r="BI117" s="893"/>
      <c r="BJ117" s="893"/>
      <c r="BK117" s="893"/>
      <c r="BL117" s="893"/>
      <c r="BM117" s="893"/>
      <c r="BN117" s="893"/>
      <c r="BO117" s="893"/>
      <c r="BP117" s="894"/>
      <c r="BQ117" s="845" t="s">
        <v>470</v>
      </c>
      <c r="BR117" s="846"/>
      <c r="BS117" s="846"/>
      <c r="BT117" s="846"/>
      <c r="BU117" s="846"/>
      <c r="BV117" s="846" t="s">
        <v>129</v>
      </c>
      <c r="BW117" s="846"/>
      <c r="BX117" s="846"/>
      <c r="BY117" s="846"/>
      <c r="BZ117" s="846"/>
      <c r="CA117" s="846" t="s">
        <v>470</v>
      </c>
      <c r="CB117" s="846"/>
      <c r="CC117" s="846"/>
      <c r="CD117" s="846"/>
      <c r="CE117" s="846"/>
      <c r="CF117" s="904" t="s">
        <v>129</v>
      </c>
      <c r="CG117" s="905"/>
      <c r="CH117" s="905"/>
      <c r="CI117" s="905"/>
      <c r="CJ117" s="905"/>
      <c r="CK117" s="956"/>
      <c r="CL117" s="850"/>
      <c r="CM117" s="844" t="s">
        <v>471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129</v>
      </c>
      <c r="DH117" s="809"/>
      <c r="DI117" s="809"/>
      <c r="DJ117" s="809"/>
      <c r="DK117" s="810"/>
      <c r="DL117" s="811" t="s">
        <v>129</v>
      </c>
      <c r="DM117" s="809"/>
      <c r="DN117" s="809"/>
      <c r="DO117" s="809"/>
      <c r="DP117" s="810"/>
      <c r="DQ117" s="811" t="s">
        <v>470</v>
      </c>
      <c r="DR117" s="809"/>
      <c r="DS117" s="809"/>
      <c r="DT117" s="809"/>
      <c r="DU117" s="810"/>
      <c r="DV117" s="853" t="s">
        <v>470</v>
      </c>
      <c r="DW117" s="854"/>
      <c r="DX117" s="854"/>
      <c r="DY117" s="854"/>
      <c r="DZ117" s="855"/>
    </row>
    <row r="118" spans="1:130" s="226" customFormat="1" ht="26.25" customHeight="1" x14ac:dyDescent="0.15">
      <c r="A118" s="92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438</v>
      </c>
      <c r="AB118" s="925"/>
      <c r="AC118" s="925"/>
      <c r="AD118" s="925"/>
      <c r="AE118" s="926"/>
      <c r="AF118" s="927" t="s">
        <v>439</v>
      </c>
      <c r="AG118" s="925"/>
      <c r="AH118" s="925"/>
      <c r="AI118" s="925"/>
      <c r="AJ118" s="926"/>
      <c r="AK118" s="927" t="s">
        <v>306</v>
      </c>
      <c r="AL118" s="925"/>
      <c r="AM118" s="925"/>
      <c r="AN118" s="925"/>
      <c r="AO118" s="926"/>
      <c r="AP118" s="928" t="s">
        <v>440</v>
      </c>
      <c r="AQ118" s="929"/>
      <c r="AR118" s="929"/>
      <c r="AS118" s="929"/>
      <c r="AT118" s="930"/>
      <c r="AU118" s="961"/>
      <c r="AV118" s="962"/>
      <c r="AW118" s="962"/>
      <c r="AX118" s="962"/>
      <c r="AY118" s="962"/>
      <c r="AZ118" s="867" t="s">
        <v>472</v>
      </c>
      <c r="BA118" s="868"/>
      <c r="BB118" s="868"/>
      <c r="BC118" s="868"/>
      <c r="BD118" s="868"/>
      <c r="BE118" s="868"/>
      <c r="BF118" s="868"/>
      <c r="BG118" s="868"/>
      <c r="BH118" s="868"/>
      <c r="BI118" s="868"/>
      <c r="BJ118" s="868"/>
      <c r="BK118" s="868"/>
      <c r="BL118" s="868"/>
      <c r="BM118" s="868"/>
      <c r="BN118" s="868"/>
      <c r="BO118" s="868"/>
      <c r="BP118" s="869"/>
      <c r="BQ118" s="908" t="s">
        <v>470</v>
      </c>
      <c r="BR118" s="874"/>
      <c r="BS118" s="874"/>
      <c r="BT118" s="874"/>
      <c r="BU118" s="874"/>
      <c r="BV118" s="874" t="s">
        <v>129</v>
      </c>
      <c r="BW118" s="874"/>
      <c r="BX118" s="874"/>
      <c r="BY118" s="874"/>
      <c r="BZ118" s="874"/>
      <c r="CA118" s="874" t="s">
        <v>470</v>
      </c>
      <c r="CB118" s="874"/>
      <c r="CC118" s="874"/>
      <c r="CD118" s="874"/>
      <c r="CE118" s="874"/>
      <c r="CF118" s="904" t="s">
        <v>470</v>
      </c>
      <c r="CG118" s="905"/>
      <c r="CH118" s="905"/>
      <c r="CI118" s="905"/>
      <c r="CJ118" s="905"/>
      <c r="CK118" s="956"/>
      <c r="CL118" s="850"/>
      <c r="CM118" s="844" t="s">
        <v>473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129</v>
      </c>
      <c r="DH118" s="809"/>
      <c r="DI118" s="809"/>
      <c r="DJ118" s="809"/>
      <c r="DK118" s="810"/>
      <c r="DL118" s="811" t="s">
        <v>129</v>
      </c>
      <c r="DM118" s="809"/>
      <c r="DN118" s="809"/>
      <c r="DO118" s="809"/>
      <c r="DP118" s="810"/>
      <c r="DQ118" s="811" t="s">
        <v>129</v>
      </c>
      <c r="DR118" s="809"/>
      <c r="DS118" s="809"/>
      <c r="DT118" s="809"/>
      <c r="DU118" s="810"/>
      <c r="DV118" s="853" t="s">
        <v>470</v>
      </c>
      <c r="DW118" s="854"/>
      <c r="DX118" s="854"/>
      <c r="DY118" s="854"/>
      <c r="DZ118" s="855"/>
    </row>
    <row r="119" spans="1:130" s="226" customFormat="1" ht="26.25" customHeight="1" x14ac:dyDescent="0.15">
      <c r="A119" s="847" t="s">
        <v>444</v>
      </c>
      <c r="B119" s="848"/>
      <c r="C119" s="889" t="s">
        <v>445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470</v>
      </c>
      <c r="AB119" s="918"/>
      <c r="AC119" s="918"/>
      <c r="AD119" s="918"/>
      <c r="AE119" s="919"/>
      <c r="AF119" s="920" t="s">
        <v>470</v>
      </c>
      <c r="AG119" s="918"/>
      <c r="AH119" s="918"/>
      <c r="AI119" s="918"/>
      <c r="AJ119" s="919"/>
      <c r="AK119" s="920" t="s">
        <v>129</v>
      </c>
      <c r="AL119" s="918"/>
      <c r="AM119" s="918"/>
      <c r="AN119" s="918"/>
      <c r="AO119" s="919"/>
      <c r="AP119" s="921" t="s">
        <v>470</v>
      </c>
      <c r="AQ119" s="922"/>
      <c r="AR119" s="922"/>
      <c r="AS119" s="922"/>
      <c r="AT119" s="923"/>
      <c r="AU119" s="963"/>
      <c r="AV119" s="964"/>
      <c r="AW119" s="964"/>
      <c r="AX119" s="964"/>
      <c r="AY119" s="964"/>
      <c r="AZ119" s="247" t="s">
        <v>189</v>
      </c>
      <c r="BA119" s="247"/>
      <c r="BB119" s="247"/>
      <c r="BC119" s="247"/>
      <c r="BD119" s="247"/>
      <c r="BE119" s="247"/>
      <c r="BF119" s="247"/>
      <c r="BG119" s="247"/>
      <c r="BH119" s="247"/>
      <c r="BI119" s="247"/>
      <c r="BJ119" s="247"/>
      <c r="BK119" s="247"/>
      <c r="BL119" s="247"/>
      <c r="BM119" s="247"/>
      <c r="BN119" s="247"/>
      <c r="BO119" s="906" t="s">
        <v>474</v>
      </c>
      <c r="BP119" s="907"/>
      <c r="BQ119" s="908">
        <v>15511953</v>
      </c>
      <c r="BR119" s="874"/>
      <c r="BS119" s="874"/>
      <c r="BT119" s="874"/>
      <c r="BU119" s="874"/>
      <c r="BV119" s="874">
        <v>16229246</v>
      </c>
      <c r="BW119" s="874"/>
      <c r="BX119" s="874"/>
      <c r="BY119" s="874"/>
      <c r="BZ119" s="874"/>
      <c r="CA119" s="874">
        <v>16588431</v>
      </c>
      <c r="CB119" s="874"/>
      <c r="CC119" s="874"/>
      <c r="CD119" s="874"/>
      <c r="CE119" s="874"/>
      <c r="CF119" s="777"/>
      <c r="CG119" s="778"/>
      <c r="CH119" s="778"/>
      <c r="CI119" s="778"/>
      <c r="CJ119" s="863"/>
      <c r="CK119" s="957"/>
      <c r="CL119" s="852"/>
      <c r="CM119" s="867" t="s">
        <v>475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470</v>
      </c>
      <c r="DH119" s="793"/>
      <c r="DI119" s="793"/>
      <c r="DJ119" s="793"/>
      <c r="DK119" s="794"/>
      <c r="DL119" s="795" t="s">
        <v>129</v>
      </c>
      <c r="DM119" s="793"/>
      <c r="DN119" s="793"/>
      <c r="DO119" s="793"/>
      <c r="DP119" s="794"/>
      <c r="DQ119" s="795" t="s">
        <v>129</v>
      </c>
      <c r="DR119" s="793"/>
      <c r="DS119" s="793"/>
      <c r="DT119" s="793"/>
      <c r="DU119" s="794"/>
      <c r="DV119" s="877" t="s">
        <v>129</v>
      </c>
      <c r="DW119" s="878"/>
      <c r="DX119" s="878"/>
      <c r="DY119" s="878"/>
      <c r="DZ119" s="879"/>
    </row>
    <row r="120" spans="1:130" s="226" customFormat="1" ht="26.25" customHeight="1" x14ac:dyDescent="0.15">
      <c r="A120" s="849"/>
      <c r="B120" s="850"/>
      <c r="C120" s="844" t="s">
        <v>451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129</v>
      </c>
      <c r="AB120" s="809"/>
      <c r="AC120" s="809"/>
      <c r="AD120" s="809"/>
      <c r="AE120" s="810"/>
      <c r="AF120" s="811" t="s">
        <v>129</v>
      </c>
      <c r="AG120" s="809"/>
      <c r="AH120" s="809"/>
      <c r="AI120" s="809"/>
      <c r="AJ120" s="810"/>
      <c r="AK120" s="811" t="s">
        <v>470</v>
      </c>
      <c r="AL120" s="809"/>
      <c r="AM120" s="809"/>
      <c r="AN120" s="809"/>
      <c r="AO120" s="810"/>
      <c r="AP120" s="853" t="s">
        <v>470</v>
      </c>
      <c r="AQ120" s="854"/>
      <c r="AR120" s="854"/>
      <c r="AS120" s="854"/>
      <c r="AT120" s="855"/>
      <c r="AU120" s="909" t="s">
        <v>476</v>
      </c>
      <c r="AV120" s="910"/>
      <c r="AW120" s="910"/>
      <c r="AX120" s="910"/>
      <c r="AY120" s="911"/>
      <c r="AZ120" s="889" t="s">
        <v>477</v>
      </c>
      <c r="BA120" s="837"/>
      <c r="BB120" s="837"/>
      <c r="BC120" s="837"/>
      <c r="BD120" s="837"/>
      <c r="BE120" s="837"/>
      <c r="BF120" s="837"/>
      <c r="BG120" s="837"/>
      <c r="BH120" s="837"/>
      <c r="BI120" s="837"/>
      <c r="BJ120" s="837"/>
      <c r="BK120" s="837"/>
      <c r="BL120" s="837"/>
      <c r="BM120" s="837"/>
      <c r="BN120" s="837"/>
      <c r="BO120" s="837"/>
      <c r="BP120" s="838"/>
      <c r="BQ120" s="890">
        <v>4371415</v>
      </c>
      <c r="BR120" s="871"/>
      <c r="BS120" s="871"/>
      <c r="BT120" s="871"/>
      <c r="BU120" s="871"/>
      <c r="BV120" s="871">
        <v>4243581</v>
      </c>
      <c r="BW120" s="871"/>
      <c r="BX120" s="871"/>
      <c r="BY120" s="871"/>
      <c r="BZ120" s="871"/>
      <c r="CA120" s="871">
        <v>4874476</v>
      </c>
      <c r="CB120" s="871"/>
      <c r="CC120" s="871"/>
      <c r="CD120" s="871"/>
      <c r="CE120" s="871"/>
      <c r="CF120" s="895">
        <v>102.1</v>
      </c>
      <c r="CG120" s="896"/>
      <c r="CH120" s="896"/>
      <c r="CI120" s="896"/>
      <c r="CJ120" s="896"/>
      <c r="CK120" s="897" t="s">
        <v>478</v>
      </c>
      <c r="CL120" s="881"/>
      <c r="CM120" s="881"/>
      <c r="CN120" s="881"/>
      <c r="CO120" s="882"/>
      <c r="CP120" s="901" t="s">
        <v>479</v>
      </c>
      <c r="CQ120" s="902"/>
      <c r="CR120" s="902"/>
      <c r="CS120" s="902"/>
      <c r="CT120" s="902"/>
      <c r="CU120" s="902"/>
      <c r="CV120" s="902"/>
      <c r="CW120" s="902"/>
      <c r="CX120" s="902"/>
      <c r="CY120" s="902"/>
      <c r="CZ120" s="902"/>
      <c r="DA120" s="902"/>
      <c r="DB120" s="902"/>
      <c r="DC120" s="902"/>
      <c r="DD120" s="902"/>
      <c r="DE120" s="902"/>
      <c r="DF120" s="903"/>
      <c r="DG120" s="890">
        <v>1080854</v>
      </c>
      <c r="DH120" s="871"/>
      <c r="DI120" s="871"/>
      <c r="DJ120" s="871"/>
      <c r="DK120" s="871"/>
      <c r="DL120" s="871">
        <v>954045</v>
      </c>
      <c r="DM120" s="871"/>
      <c r="DN120" s="871"/>
      <c r="DO120" s="871"/>
      <c r="DP120" s="871"/>
      <c r="DQ120" s="871">
        <v>857442</v>
      </c>
      <c r="DR120" s="871"/>
      <c r="DS120" s="871"/>
      <c r="DT120" s="871"/>
      <c r="DU120" s="871"/>
      <c r="DV120" s="872">
        <v>18</v>
      </c>
      <c r="DW120" s="872"/>
      <c r="DX120" s="872"/>
      <c r="DY120" s="872"/>
      <c r="DZ120" s="873"/>
    </row>
    <row r="121" spans="1:130" s="226" customFormat="1" ht="26.25" customHeight="1" x14ac:dyDescent="0.15">
      <c r="A121" s="849"/>
      <c r="B121" s="850"/>
      <c r="C121" s="892" t="s">
        <v>480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470</v>
      </c>
      <c r="AB121" s="809"/>
      <c r="AC121" s="809"/>
      <c r="AD121" s="809"/>
      <c r="AE121" s="810"/>
      <c r="AF121" s="811" t="s">
        <v>129</v>
      </c>
      <c r="AG121" s="809"/>
      <c r="AH121" s="809"/>
      <c r="AI121" s="809"/>
      <c r="AJ121" s="810"/>
      <c r="AK121" s="811" t="s">
        <v>470</v>
      </c>
      <c r="AL121" s="809"/>
      <c r="AM121" s="809"/>
      <c r="AN121" s="809"/>
      <c r="AO121" s="810"/>
      <c r="AP121" s="853" t="s">
        <v>470</v>
      </c>
      <c r="AQ121" s="854"/>
      <c r="AR121" s="854"/>
      <c r="AS121" s="854"/>
      <c r="AT121" s="855"/>
      <c r="AU121" s="912"/>
      <c r="AV121" s="913"/>
      <c r="AW121" s="913"/>
      <c r="AX121" s="913"/>
      <c r="AY121" s="914"/>
      <c r="AZ121" s="844" t="s">
        <v>481</v>
      </c>
      <c r="BA121" s="781"/>
      <c r="BB121" s="781"/>
      <c r="BC121" s="781"/>
      <c r="BD121" s="781"/>
      <c r="BE121" s="781"/>
      <c r="BF121" s="781"/>
      <c r="BG121" s="781"/>
      <c r="BH121" s="781"/>
      <c r="BI121" s="781"/>
      <c r="BJ121" s="781"/>
      <c r="BK121" s="781"/>
      <c r="BL121" s="781"/>
      <c r="BM121" s="781"/>
      <c r="BN121" s="781"/>
      <c r="BO121" s="781"/>
      <c r="BP121" s="782"/>
      <c r="BQ121" s="845">
        <v>1443</v>
      </c>
      <c r="BR121" s="846"/>
      <c r="BS121" s="846"/>
      <c r="BT121" s="846"/>
      <c r="BU121" s="846"/>
      <c r="BV121" s="846">
        <v>1443</v>
      </c>
      <c r="BW121" s="846"/>
      <c r="BX121" s="846"/>
      <c r="BY121" s="846"/>
      <c r="BZ121" s="846"/>
      <c r="CA121" s="846">
        <v>768</v>
      </c>
      <c r="CB121" s="846"/>
      <c r="CC121" s="846"/>
      <c r="CD121" s="846"/>
      <c r="CE121" s="846"/>
      <c r="CF121" s="904">
        <v>0</v>
      </c>
      <c r="CG121" s="905"/>
      <c r="CH121" s="905"/>
      <c r="CI121" s="905"/>
      <c r="CJ121" s="905"/>
      <c r="CK121" s="898"/>
      <c r="CL121" s="884"/>
      <c r="CM121" s="884"/>
      <c r="CN121" s="884"/>
      <c r="CO121" s="885"/>
      <c r="CP121" s="864" t="s">
        <v>482</v>
      </c>
      <c r="CQ121" s="865"/>
      <c r="CR121" s="865"/>
      <c r="CS121" s="865"/>
      <c r="CT121" s="865"/>
      <c r="CU121" s="865"/>
      <c r="CV121" s="865"/>
      <c r="CW121" s="865"/>
      <c r="CX121" s="865"/>
      <c r="CY121" s="865"/>
      <c r="CZ121" s="865"/>
      <c r="DA121" s="865"/>
      <c r="DB121" s="865"/>
      <c r="DC121" s="865"/>
      <c r="DD121" s="865"/>
      <c r="DE121" s="865"/>
      <c r="DF121" s="866"/>
      <c r="DG121" s="845">
        <v>626384</v>
      </c>
      <c r="DH121" s="846"/>
      <c r="DI121" s="846"/>
      <c r="DJ121" s="846"/>
      <c r="DK121" s="846"/>
      <c r="DL121" s="846">
        <v>601576</v>
      </c>
      <c r="DM121" s="846"/>
      <c r="DN121" s="846"/>
      <c r="DO121" s="846"/>
      <c r="DP121" s="846"/>
      <c r="DQ121" s="846">
        <v>584803</v>
      </c>
      <c r="DR121" s="846"/>
      <c r="DS121" s="846"/>
      <c r="DT121" s="846"/>
      <c r="DU121" s="846"/>
      <c r="DV121" s="823">
        <v>12.3</v>
      </c>
      <c r="DW121" s="823"/>
      <c r="DX121" s="823"/>
      <c r="DY121" s="823"/>
      <c r="DZ121" s="824"/>
    </row>
    <row r="122" spans="1:130" s="226" customFormat="1" ht="26.25" customHeight="1" x14ac:dyDescent="0.15">
      <c r="A122" s="849"/>
      <c r="B122" s="850"/>
      <c r="C122" s="844" t="s">
        <v>461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129</v>
      </c>
      <c r="AB122" s="809"/>
      <c r="AC122" s="809"/>
      <c r="AD122" s="809"/>
      <c r="AE122" s="810"/>
      <c r="AF122" s="811" t="s">
        <v>129</v>
      </c>
      <c r="AG122" s="809"/>
      <c r="AH122" s="809"/>
      <c r="AI122" s="809"/>
      <c r="AJ122" s="810"/>
      <c r="AK122" s="811" t="s">
        <v>129</v>
      </c>
      <c r="AL122" s="809"/>
      <c r="AM122" s="809"/>
      <c r="AN122" s="809"/>
      <c r="AO122" s="810"/>
      <c r="AP122" s="853" t="s">
        <v>470</v>
      </c>
      <c r="AQ122" s="854"/>
      <c r="AR122" s="854"/>
      <c r="AS122" s="854"/>
      <c r="AT122" s="855"/>
      <c r="AU122" s="912"/>
      <c r="AV122" s="913"/>
      <c r="AW122" s="913"/>
      <c r="AX122" s="913"/>
      <c r="AY122" s="914"/>
      <c r="AZ122" s="867" t="s">
        <v>483</v>
      </c>
      <c r="BA122" s="868"/>
      <c r="BB122" s="868"/>
      <c r="BC122" s="868"/>
      <c r="BD122" s="868"/>
      <c r="BE122" s="868"/>
      <c r="BF122" s="868"/>
      <c r="BG122" s="868"/>
      <c r="BH122" s="868"/>
      <c r="BI122" s="868"/>
      <c r="BJ122" s="868"/>
      <c r="BK122" s="868"/>
      <c r="BL122" s="868"/>
      <c r="BM122" s="868"/>
      <c r="BN122" s="868"/>
      <c r="BO122" s="868"/>
      <c r="BP122" s="869"/>
      <c r="BQ122" s="908">
        <v>9565207</v>
      </c>
      <c r="BR122" s="874"/>
      <c r="BS122" s="874"/>
      <c r="BT122" s="874"/>
      <c r="BU122" s="874"/>
      <c r="BV122" s="874">
        <v>10788081</v>
      </c>
      <c r="BW122" s="874"/>
      <c r="BX122" s="874"/>
      <c r="BY122" s="874"/>
      <c r="BZ122" s="874"/>
      <c r="CA122" s="874">
        <v>10434558</v>
      </c>
      <c r="CB122" s="874"/>
      <c r="CC122" s="874"/>
      <c r="CD122" s="874"/>
      <c r="CE122" s="874"/>
      <c r="CF122" s="875">
        <v>218.7</v>
      </c>
      <c r="CG122" s="876"/>
      <c r="CH122" s="876"/>
      <c r="CI122" s="876"/>
      <c r="CJ122" s="876"/>
      <c r="CK122" s="898"/>
      <c r="CL122" s="884"/>
      <c r="CM122" s="884"/>
      <c r="CN122" s="884"/>
      <c r="CO122" s="885"/>
      <c r="CP122" s="864" t="s">
        <v>484</v>
      </c>
      <c r="CQ122" s="865"/>
      <c r="CR122" s="865"/>
      <c r="CS122" s="865"/>
      <c r="CT122" s="865"/>
      <c r="CU122" s="865"/>
      <c r="CV122" s="865"/>
      <c r="CW122" s="865"/>
      <c r="CX122" s="865"/>
      <c r="CY122" s="865"/>
      <c r="CZ122" s="865"/>
      <c r="DA122" s="865"/>
      <c r="DB122" s="865"/>
      <c r="DC122" s="865"/>
      <c r="DD122" s="865"/>
      <c r="DE122" s="865"/>
      <c r="DF122" s="866"/>
      <c r="DG122" s="845">
        <v>109049</v>
      </c>
      <c r="DH122" s="846"/>
      <c r="DI122" s="846"/>
      <c r="DJ122" s="846"/>
      <c r="DK122" s="846"/>
      <c r="DL122" s="846">
        <v>92458</v>
      </c>
      <c r="DM122" s="846"/>
      <c r="DN122" s="846"/>
      <c r="DO122" s="846"/>
      <c r="DP122" s="846"/>
      <c r="DQ122" s="846">
        <v>75394</v>
      </c>
      <c r="DR122" s="846"/>
      <c r="DS122" s="846"/>
      <c r="DT122" s="846"/>
      <c r="DU122" s="846"/>
      <c r="DV122" s="823">
        <v>1.6</v>
      </c>
      <c r="DW122" s="823"/>
      <c r="DX122" s="823"/>
      <c r="DY122" s="823"/>
      <c r="DZ122" s="824"/>
    </row>
    <row r="123" spans="1:130" s="226" customFormat="1" ht="26.25" customHeight="1" x14ac:dyDescent="0.15">
      <c r="A123" s="849"/>
      <c r="B123" s="850"/>
      <c r="C123" s="844" t="s">
        <v>467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129</v>
      </c>
      <c r="AB123" s="809"/>
      <c r="AC123" s="809"/>
      <c r="AD123" s="809"/>
      <c r="AE123" s="810"/>
      <c r="AF123" s="811" t="s">
        <v>470</v>
      </c>
      <c r="AG123" s="809"/>
      <c r="AH123" s="809"/>
      <c r="AI123" s="809"/>
      <c r="AJ123" s="810"/>
      <c r="AK123" s="811" t="s">
        <v>129</v>
      </c>
      <c r="AL123" s="809"/>
      <c r="AM123" s="809"/>
      <c r="AN123" s="809"/>
      <c r="AO123" s="810"/>
      <c r="AP123" s="853" t="s">
        <v>470</v>
      </c>
      <c r="AQ123" s="854"/>
      <c r="AR123" s="854"/>
      <c r="AS123" s="854"/>
      <c r="AT123" s="855"/>
      <c r="AU123" s="915"/>
      <c r="AV123" s="916"/>
      <c r="AW123" s="916"/>
      <c r="AX123" s="916"/>
      <c r="AY123" s="916"/>
      <c r="AZ123" s="247" t="s">
        <v>189</v>
      </c>
      <c r="BA123" s="247"/>
      <c r="BB123" s="247"/>
      <c r="BC123" s="247"/>
      <c r="BD123" s="247"/>
      <c r="BE123" s="247"/>
      <c r="BF123" s="247"/>
      <c r="BG123" s="247"/>
      <c r="BH123" s="247"/>
      <c r="BI123" s="247"/>
      <c r="BJ123" s="247"/>
      <c r="BK123" s="247"/>
      <c r="BL123" s="247"/>
      <c r="BM123" s="247"/>
      <c r="BN123" s="247"/>
      <c r="BO123" s="906" t="s">
        <v>485</v>
      </c>
      <c r="BP123" s="907"/>
      <c r="BQ123" s="861">
        <v>13938065</v>
      </c>
      <c r="BR123" s="862"/>
      <c r="BS123" s="862"/>
      <c r="BT123" s="862"/>
      <c r="BU123" s="862"/>
      <c r="BV123" s="862">
        <v>15033105</v>
      </c>
      <c r="BW123" s="862"/>
      <c r="BX123" s="862"/>
      <c r="BY123" s="862"/>
      <c r="BZ123" s="862"/>
      <c r="CA123" s="862">
        <v>15309802</v>
      </c>
      <c r="CB123" s="862"/>
      <c r="CC123" s="862"/>
      <c r="CD123" s="862"/>
      <c r="CE123" s="862"/>
      <c r="CF123" s="777"/>
      <c r="CG123" s="778"/>
      <c r="CH123" s="778"/>
      <c r="CI123" s="778"/>
      <c r="CJ123" s="863"/>
      <c r="CK123" s="898"/>
      <c r="CL123" s="884"/>
      <c r="CM123" s="884"/>
      <c r="CN123" s="884"/>
      <c r="CO123" s="885"/>
      <c r="CP123" s="864" t="s">
        <v>486</v>
      </c>
      <c r="CQ123" s="865"/>
      <c r="CR123" s="865"/>
      <c r="CS123" s="865"/>
      <c r="CT123" s="865"/>
      <c r="CU123" s="865"/>
      <c r="CV123" s="865"/>
      <c r="CW123" s="865"/>
      <c r="CX123" s="865"/>
      <c r="CY123" s="865"/>
      <c r="CZ123" s="865"/>
      <c r="DA123" s="865"/>
      <c r="DB123" s="865"/>
      <c r="DC123" s="865"/>
      <c r="DD123" s="865"/>
      <c r="DE123" s="865"/>
      <c r="DF123" s="866"/>
      <c r="DG123" s="808" t="s">
        <v>470</v>
      </c>
      <c r="DH123" s="809"/>
      <c r="DI123" s="809"/>
      <c r="DJ123" s="809"/>
      <c r="DK123" s="810"/>
      <c r="DL123" s="811" t="s">
        <v>129</v>
      </c>
      <c r="DM123" s="809"/>
      <c r="DN123" s="809"/>
      <c r="DO123" s="809"/>
      <c r="DP123" s="810"/>
      <c r="DQ123" s="811" t="s">
        <v>470</v>
      </c>
      <c r="DR123" s="809"/>
      <c r="DS123" s="809"/>
      <c r="DT123" s="809"/>
      <c r="DU123" s="810"/>
      <c r="DV123" s="853" t="s">
        <v>470</v>
      </c>
      <c r="DW123" s="854"/>
      <c r="DX123" s="854"/>
      <c r="DY123" s="854"/>
      <c r="DZ123" s="855"/>
    </row>
    <row r="124" spans="1:130" s="226" customFormat="1" ht="26.25" customHeight="1" thickBot="1" x14ac:dyDescent="0.2">
      <c r="A124" s="849"/>
      <c r="B124" s="850"/>
      <c r="C124" s="844" t="s">
        <v>471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129</v>
      </c>
      <c r="AB124" s="809"/>
      <c r="AC124" s="809"/>
      <c r="AD124" s="809"/>
      <c r="AE124" s="810"/>
      <c r="AF124" s="811" t="s">
        <v>470</v>
      </c>
      <c r="AG124" s="809"/>
      <c r="AH124" s="809"/>
      <c r="AI124" s="809"/>
      <c r="AJ124" s="810"/>
      <c r="AK124" s="811" t="s">
        <v>470</v>
      </c>
      <c r="AL124" s="809"/>
      <c r="AM124" s="809"/>
      <c r="AN124" s="809"/>
      <c r="AO124" s="810"/>
      <c r="AP124" s="853" t="s">
        <v>129</v>
      </c>
      <c r="AQ124" s="854"/>
      <c r="AR124" s="854"/>
      <c r="AS124" s="854"/>
      <c r="AT124" s="855"/>
      <c r="AU124" s="856" t="s">
        <v>487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37.5</v>
      </c>
      <c r="BR124" s="860"/>
      <c r="BS124" s="860"/>
      <c r="BT124" s="860"/>
      <c r="BU124" s="860"/>
      <c r="BV124" s="860">
        <v>26.9</v>
      </c>
      <c r="BW124" s="860"/>
      <c r="BX124" s="860"/>
      <c r="BY124" s="860"/>
      <c r="BZ124" s="860"/>
      <c r="CA124" s="860">
        <v>26.7</v>
      </c>
      <c r="CB124" s="860"/>
      <c r="CC124" s="860"/>
      <c r="CD124" s="860"/>
      <c r="CE124" s="860"/>
      <c r="CF124" s="755"/>
      <c r="CG124" s="756"/>
      <c r="CH124" s="756"/>
      <c r="CI124" s="756"/>
      <c r="CJ124" s="891"/>
      <c r="CK124" s="899"/>
      <c r="CL124" s="899"/>
      <c r="CM124" s="899"/>
      <c r="CN124" s="899"/>
      <c r="CO124" s="900"/>
      <c r="CP124" s="864" t="s">
        <v>488</v>
      </c>
      <c r="CQ124" s="865"/>
      <c r="CR124" s="865"/>
      <c r="CS124" s="865"/>
      <c r="CT124" s="865"/>
      <c r="CU124" s="865"/>
      <c r="CV124" s="865"/>
      <c r="CW124" s="865"/>
      <c r="CX124" s="865"/>
      <c r="CY124" s="865"/>
      <c r="CZ124" s="865"/>
      <c r="DA124" s="865"/>
      <c r="DB124" s="865"/>
      <c r="DC124" s="865"/>
      <c r="DD124" s="865"/>
      <c r="DE124" s="865"/>
      <c r="DF124" s="866"/>
      <c r="DG124" s="792">
        <v>3793</v>
      </c>
      <c r="DH124" s="793"/>
      <c r="DI124" s="793"/>
      <c r="DJ124" s="793"/>
      <c r="DK124" s="794"/>
      <c r="DL124" s="795">
        <v>2011</v>
      </c>
      <c r="DM124" s="793"/>
      <c r="DN124" s="793"/>
      <c r="DO124" s="793"/>
      <c r="DP124" s="794"/>
      <c r="DQ124" s="795" t="s">
        <v>470</v>
      </c>
      <c r="DR124" s="793"/>
      <c r="DS124" s="793"/>
      <c r="DT124" s="793"/>
      <c r="DU124" s="794"/>
      <c r="DV124" s="877" t="s">
        <v>470</v>
      </c>
      <c r="DW124" s="878"/>
      <c r="DX124" s="878"/>
      <c r="DY124" s="878"/>
      <c r="DZ124" s="879"/>
    </row>
    <row r="125" spans="1:130" s="226" customFormat="1" ht="26.25" customHeight="1" x14ac:dyDescent="0.15">
      <c r="A125" s="849"/>
      <c r="B125" s="850"/>
      <c r="C125" s="844" t="s">
        <v>473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129</v>
      </c>
      <c r="AB125" s="809"/>
      <c r="AC125" s="809"/>
      <c r="AD125" s="809"/>
      <c r="AE125" s="810"/>
      <c r="AF125" s="811" t="s">
        <v>470</v>
      </c>
      <c r="AG125" s="809"/>
      <c r="AH125" s="809"/>
      <c r="AI125" s="809"/>
      <c r="AJ125" s="810"/>
      <c r="AK125" s="811" t="s">
        <v>470</v>
      </c>
      <c r="AL125" s="809"/>
      <c r="AM125" s="809"/>
      <c r="AN125" s="809"/>
      <c r="AO125" s="810"/>
      <c r="AP125" s="853" t="s">
        <v>470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489</v>
      </c>
      <c r="CL125" s="881"/>
      <c r="CM125" s="881"/>
      <c r="CN125" s="881"/>
      <c r="CO125" s="882"/>
      <c r="CP125" s="889" t="s">
        <v>490</v>
      </c>
      <c r="CQ125" s="837"/>
      <c r="CR125" s="837"/>
      <c r="CS125" s="837"/>
      <c r="CT125" s="837"/>
      <c r="CU125" s="837"/>
      <c r="CV125" s="837"/>
      <c r="CW125" s="837"/>
      <c r="CX125" s="837"/>
      <c r="CY125" s="837"/>
      <c r="CZ125" s="837"/>
      <c r="DA125" s="837"/>
      <c r="DB125" s="837"/>
      <c r="DC125" s="837"/>
      <c r="DD125" s="837"/>
      <c r="DE125" s="837"/>
      <c r="DF125" s="838"/>
      <c r="DG125" s="890" t="s">
        <v>470</v>
      </c>
      <c r="DH125" s="871"/>
      <c r="DI125" s="871"/>
      <c r="DJ125" s="871"/>
      <c r="DK125" s="871"/>
      <c r="DL125" s="871" t="s">
        <v>470</v>
      </c>
      <c r="DM125" s="871"/>
      <c r="DN125" s="871"/>
      <c r="DO125" s="871"/>
      <c r="DP125" s="871"/>
      <c r="DQ125" s="871" t="s">
        <v>129</v>
      </c>
      <c r="DR125" s="871"/>
      <c r="DS125" s="871"/>
      <c r="DT125" s="871"/>
      <c r="DU125" s="871"/>
      <c r="DV125" s="872" t="s">
        <v>129</v>
      </c>
      <c r="DW125" s="872"/>
      <c r="DX125" s="872"/>
      <c r="DY125" s="872"/>
      <c r="DZ125" s="873"/>
    </row>
    <row r="126" spans="1:130" s="226" customFormat="1" ht="26.25" customHeight="1" thickBot="1" x14ac:dyDescent="0.2">
      <c r="A126" s="849"/>
      <c r="B126" s="850"/>
      <c r="C126" s="844" t="s">
        <v>475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470</v>
      </c>
      <c r="AB126" s="809"/>
      <c r="AC126" s="809"/>
      <c r="AD126" s="809"/>
      <c r="AE126" s="810"/>
      <c r="AF126" s="811" t="s">
        <v>470</v>
      </c>
      <c r="AG126" s="809"/>
      <c r="AH126" s="809"/>
      <c r="AI126" s="809"/>
      <c r="AJ126" s="810"/>
      <c r="AK126" s="811" t="s">
        <v>470</v>
      </c>
      <c r="AL126" s="809"/>
      <c r="AM126" s="809"/>
      <c r="AN126" s="809"/>
      <c r="AO126" s="810"/>
      <c r="AP126" s="853" t="s">
        <v>470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491</v>
      </c>
      <c r="CQ126" s="781"/>
      <c r="CR126" s="781"/>
      <c r="CS126" s="781"/>
      <c r="CT126" s="781"/>
      <c r="CU126" s="781"/>
      <c r="CV126" s="781"/>
      <c r="CW126" s="781"/>
      <c r="CX126" s="781"/>
      <c r="CY126" s="781"/>
      <c r="CZ126" s="781"/>
      <c r="DA126" s="781"/>
      <c r="DB126" s="781"/>
      <c r="DC126" s="781"/>
      <c r="DD126" s="781"/>
      <c r="DE126" s="781"/>
      <c r="DF126" s="782"/>
      <c r="DG126" s="845" t="s">
        <v>129</v>
      </c>
      <c r="DH126" s="846"/>
      <c r="DI126" s="846"/>
      <c r="DJ126" s="846"/>
      <c r="DK126" s="846"/>
      <c r="DL126" s="846" t="s">
        <v>129</v>
      </c>
      <c r="DM126" s="846"/>
      <c r="DN126" s="846"/>
      <c r="DO126" s="846"/>
      <c r="DP126" s="846"/>
      <c r="DQ126" s="846" t="s">
        <v>129</v>
      </c>
      <c r="DR126" s="846"/>
      <c r="DS126" s="846"/>
      <c r="DT126" s="846"/>
      <c r="DU126" s="846"/>
      <c r="DV126" s="823" t="s">
        <v>470</v>
      </c>
      <c r="DW126" s="823"/>
      <c r="DX126" s="823"/>
      <c r="DY126" s="823"/>
      <c r="DZ126" s="824"/>
    </row>
    <row r="127" spans="1:130" s="226" customFormat="1" ht="26.25" customHeight="1" x14ac:dyDescent="0.15">
      <c r="A127" s="851"/>
      <c r="B127" s="852"/>
      <c r="C127" s="867" t="s">
        <v>492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470</v>
      </c>
      <c r="AB127" s="809"/>
      <c r="AC127" s="809"/>
      <c r="AD127" s="809"/>
      <c r="AE127" s="810"/>
      <c r="AF127" s="811" t="s">
        <v>470</v>
      </c>
      <c r="AG127" s="809"/>
      <c r="AH127" s="809"/>
      <c r="AI127" s="809"/>
      <c r="AJ127" s="810"/>
      <c r="AK127" s="811" t="s">
        <v>470</v>
      </c>
      <c r="AL127" s="809"/>
      <c r="AM127" s="809"/>
      <c r="AN127" s="809"/>
      <c r="AO127" s="810"/>
      <c r="AP127" s="853" t="s">
        <v>470</v>
      </c>
      <c r="AQ127" s="854"/>
      <c r="AR127" s="854"/>
      <c r="AS127" s="854"/>
      <c r="AT127" s="855"/>
      <c r="AU127" s="228"/>
      <c r="AV127" s="228"/>
      <c r="AW127" s="228"/>
      <c r="AX127" s="870" t="s">
        <v>493</v>
      </c>
      <c r="AY127" s="841"/>
      <c r="AZ127" s="841"/>
      <c r="BA127" s="841"/>
      <c r="BB127" s="841"/>
      <c r="BC127" s="841"/>
      <c r="BD127" s="841"/>
      <c r="BE127" s="842"/>
      <c r="BF127" s="840" t="s">
        <v>494</v>
      </c>
      <c r="BG127" s="841"/>
      <c r="BH127" s="841"/>
      <c r="BI127" s="841"/>
      <c r="BJ127" s="841"/>
      <c r="BK127" s="841"/>
      <c r="BL127" s="842"/>
      <c r="BM127" s="840" t="s">
        <v>495</v>
      </c>
      <c r="BN127" s="841"/>
      <c r="BO127" s="841"/>
      <c r="BP127" s="841"/>
      <c r="BQ127" s="841"/>
      <c r="BR127" s="841"/>
      <c r="BS127" s="842"/>
      <c r="BT127" s="840" t="s">
        <v>496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497</v>
      </c>
      <c r="CQ127" s="781"/>
      <c r="CR127" s="781"/>
      <c r="CS127" s="781"/>
      <c r="CT127" s="781"/>
      <c r="CU127" s="781"/>
      <c r="CV127" s="781"/>
      <c r="CW127" s="781"/>
      <c r="CX127" s="781"/>
      <c r="CY127" s="781"/>
      <c r="CZ127" s="781"/>
      <c r="DA127" s="781"/>
      <c r="DB127" s="781"/>
      <c r="DC127" s="781"/>
      <c r="DD127" s="781"/>
      <c r="DE127" s="781"/>
      <c r="DF127" s="782"/>
      <c r="DG127" s="845" t="s">
        <v>470</v>
      </c>
      <c r="DH127" s="846"/>
      <c r="DI127" s="846"/>
      <c r="DJ127" s="846"/>
      <c r="DK127" s="846"/>
      <c r="DL127" s="846" t="s">
        <v>470</v>
      </c>
      <c r="DM127" s="846"/>
      <c r="DN127" s="846"/>
      <c r="DO127" s="846"/>
      <c r="DP127" s="846"/>
      <c r="DQ127" s="846" t="s">
        <v>470</v>
      </c>
      <c r="DR127" s="846"/>
      <c r="DS127" s="846"/>
      <c r="DT127" s="846"/>
      <c r="DU127" s="846"/>
      <c r="DV127" s="823" t="s">
        <v>470</v>
      </c>
      <c r="DW127" s="823"/>
      <c r="DX127" s="823"/>
      <c r="DY127" s="823"/>
      <c r="DZ127" s="824"/>
    </row>
    <row r="128" spans="1:130" s="226" customFormat="1" ht="26.25" customHeight="1" thickBot="1" x14ac:dyDescent="0.2">
      <c r="A128" s="825" t="s">
        <v>498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499</v>
      </c>
      <c r="X128" s="827"/>
      <c r="Y128" s="827"/>
      <c r="Z128" s="828"/>
      <c r="AA128" s="829">
        <v>237</v>
      </c>
      <c r="AB128" s="830"/>
      <c r="AC128" s="830"/>
      <c r="AD128" s="830"/>
      <c r="AE128" s="831"/>
      <c r="AF128" s="832">
        <v>359</v>
      </c>
      <c r="AG128" s="830"/>
      <c r="AH128" s="830"/>
      <c r="AI128" s="830"/>
      <c r="AJ128" s="831"/>
      <c r="AK128" s="832">
        <v>239</v>
      </c>
      <c r="AL128" s="830"/>
      <c r="AM128" s="830"/>
      <c r="AN128" s="830"/>
      <c r="AO128" s="831"/>
      <c r="AP128" s="833"/>
      <c r="AQ128" s="834"/>
      <c r="AR128" s="834"/>
      <c r="AS128" s="834"/>
      <c r="AT128" s="835"/>
      <c r="AU128" s="228"/>
      <c r="AV128" s="228"/>
      <c r="AW128" s="228"/>
      <c r="AX128" s="836" t="s">
        <v>500</v>
      </c>
      <c r="AY128" s="837"/>
      <c r="AZ128" s="837"/>
      <c r="BA128" s="837"/>
      <c r="BB128" s="837"/>
      <c r="BC128" s="837"/>
      <c r="BD128" s="837"/>
      <c r="BE128" s="838"/>
      <c r="BF128" s="815" t="s">
        <v>470</v>
      </c>
      <c r="BG128" s="816"/>
      <c r="BH128" s="816"/>
      <c r="BI128" s="816"/>
      <c r="BJ128" s="816"/>
      <c r="BK128" s="816"/>
      <c r="BL128" s="839"/>
      <c r="BM128" s="815">
        <v>14.65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501</v>
      </c>
      <c r="CQ128" s="759"/>
      <c r="CR128" s="759"/>
      <c r="CS128" s="759"/>
      <c r="CT128" s="759"/>
      <c r="CU128" s="759"/>
      <c r="CV128" s="759"/>
      <c r="CW128" s="759"/>
      <c r="CX128" s="759"/>
      <c r="CY128" s="759"/>
      <c r="CZ128" s="759"/>
      <c r="DA128" s="759"/>
      <c r="DB128" s="759"/>
      <c r="DC128" s="759"/>
      <c r="DD128" s="759"/>
      <c r="DE128" s="759"/>
      <c r="DF128" s="760"/>
      <c r="DG128" s="819" t="s">
        <v>470</v>
      </c>
      <c r="DH128" s="820"/>
      <c r="DI128" s="820"/>
      <c r="DJ128" s="820"/>
      <c r="DK128" s="820"/>
      <c r="DL128" s="820" t="s">
        <v>129</v>
      </c>
      <c r="DM128" s="820"/>
      <c r="DN128" s="820"/>
      <c r="DO128" s="820"/>
      <c r="DP128" s="820"/>
      <c r="DQ128" s="820" t="s">
        <v>470</v>
      </c>
      <c r="DR128" s="820"/>
      <c r="DS128" s="820"/>
      <c r="DT128" s="820"/>
      <c r="DU128" s="820"/>
      <c r="DV128" s="821" t="s">
        <v>470</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502</v>
      </c>
      <c r="X129" s="806"/>
      <c r="Y129" s="806"/>
      <c r="Z129" s="807"/>
      <c r="AA129" s="808">
        <v>4893424</v>
      </c>
      <c r="AB129" s="809"/>
      <c r="AC129" s="809"/>
      <c r="AD129" s="809"/>
      <c r="AE129" s="810"/>
      <c r="AF129" s="811">
        <v>5176192</v>
      </c>
      <c r="AG129" s="809"/>
      <c r="AH129" s="809"/>
      <c r="AI129" s="809"/>
      <c r="AJ129" s="810"/>
      <c r="AK129" s="811">
        <v>5582936</v>
      </c>
      <c r="AL129" s="809"/>
      <c r="AM129" s="809"/>
      <c r="AN129" s="809"/>
      <c r="AO129" s="810"/>
      <c r="AP129" s="812"/>
      <c r="AQ129" s="813"/>
      <c r="AR129" s="813"/>
      <c r="AS129" s="813"/>
      <c r="AT129" s="814"/>
      <c r="AU129" s="229"/>
      <c r="AV129" s="229"/>
      <c r="AW129" s="229"/>
      <c r="AX129" s="780" t="s">
        <v>503</v>
      </c>
      <c r="AY129" s="781"/>
      <c r="AZ129" s="781"/>
      <c r="BA129" s="781"/>
      <c r="BB129" s="781"/>
      <c r="BC129" s="781"/>
      <c r="BD129" s="781"/>
      <c r="BE129" s="782"/>
      <c r="BF129" s="799" t="s">
        <v>129</v>
      </c>
      <c r="BG129" s="800"/>
      <c r="BH129" s="800"/>
      <c r="BI129" s="800"/>
      <c r="BJ129" s="800"/>
      <c r="BK129" s="800"/>
      <c r="BL129" s="801"/>
      <c r="BM129" s="799">
        <v>19.649999999999999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505</v>
      </c>
      <c r="X130" s="806"/>
      <c r="Y130" s="806"/>
      <c r="Z130" s="807"/>
      <c r="AA130" s="808">
        <v>699689</v>
      </c>
      <c r="AB130" s="809"/>
      <c r="AC130" s="809"/>
      <c r="AD130" s="809"/>
      <c r="AE130" s="810"/>
      <c r="AF130" s="811">
        <v>741128</v>
      </c>
      <c r="AG130" s="809"/>
      <c r="AH130" s="809"/>
      <c r="AI130" s="809"/>
      <c r="AJ130" s="810"/>
      <c r="AK130" s="811">
        <v>810853</v>
      </c>
      <c r="AL130" s="809"/>
      <c r="AM130" s="809"/>
      <c r="AN130" s="809"/>
      <c r="AO130" s="810"/>
      <c r="AP130" s="812"/>
      <c r="AQ130" s="813"/>
      <c r="AR130" s="813"/>
      <c r="AS130" s="813"/>
      <c r="AT130" s="814"/>
      <c r="AU130" s="229"/>
      <c r="AV130" s="229"/>
      <c r="AW130" s="229"/>
      <c r="AX130" s="780" t="s">
        <v>506</v>
      </c>
      <c r="AY130" s="781"/>
      <c r="AZ130" s="781"/>
      <c r="BA130" s="781"/>
      <c r="BB130" s="781"/>
      <c r="BC130" s="781"/>
      <c r="BD130" s="781"/>
      <c r="BE130" s="782"/>
      <c r="BF130" s="783">
        <v>7.8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507</v>
      </c>
      <c r="X131" s="790"/>
      <c r="Y131" s="790"/>
      <c r="Z131" s="791"/>
      <c r="AA131" s="792">
        <v>4193735</v>
      </c>
      <c r="AB131" s="793"/>
      <c r="AC131" s="793"/>
      <c r="AD131" s="793"/>
      <c r="AE131" s="794"/>
      <c r="AF131" s="795">
        <v>4435064</v>
      </c>
      <c r="AG131" s="793"/>
      <c r="AH131" s="793"/>
      <c r="AI131" s="793"/>
      <c r="AJ131" s="794"/>
      <c r="AK131" s="795">
        <v>4772083</v>
      </c>
      <c r="AL131" s="793"/>
      <c r="AM131" s="793"/>
      <c r="AN131" s="793"/>
      <c r="AO131" s="794"/>
      <c r="AP131" s="796"/>
      <c r="AQ131" s="797"/>
      <c r="AR131" s="797"/>
      <c r="AS131" s="797"/>
      <c r="AT131" s="798"/>
      <c r="AU131" s="229"/>
      <c r="AV131" s="229"/>
      <c r="AW131" s="229"/>
      <c r="AX131" s="758" t="s">
        <v>508</v>
      </c>
      <c r="AY131" s="759"/>
      <c r="AZ131" s="759"/>
      <c r="BA131" s="759"/>
      <c r="BB131" s="759"/>
      <c r="BC131" s="759"/>
      <c r="BD131" s="759"/>
      <c r="BE131" s="760"/>
      <c r="BF131" s="761">
        <v>26.7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510</v>
      </c>
      <c r="W132" s="771"/>
      <c r="X132" s="771"/>
      <c r="Y132" s="771"/>
      <c r="Z132" s="772"/>
      <c r="AA132" s="773">
        <v>7.8358313060000002</v>
      </c>
      <c r="AB132" s="774"/>
      <c r="AC132" s="774"/>
      <c r="AD132" s="774"/>
      <c r="AE132" s="775"/>
      <c r="AF132" s="776">
        <v>8.2486521049999997</v>
      </c>
      <c r="AG132" s="774"/>
      <c r="AH132" s="774"/>
      <c r="AI132" s="774"/>
      <c r="AJ132" s="775"/>
      <c r="AK132" s="776">
        <v>7.5922820289999997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511</v>
      </c>
      <c r="W133" s="750"/>
      <c r="X133" s="750"/>
      <c r="Y133" s="750"/>
      <c r="Z133" s="751"/>
      <c r="AA133" s="752">
        <v>6.7</v>
      </c>
      <c r="AB133" s="753"/>
      <c r="AC133" s="753"/>
      <c r="AD133" s="753"/>
      <c r="AE133" s="754"/>
      <c r="AF133" s="752">
        <v>7.6</v>
      </c>
      <c r="AG133" s="753"/>
      <c r="AH133" s="753"/>
      <c r="AI133" s="753"/>
      <c r="AJ133" s="754"/>
      <c r="AK133" s="752">
        <v>7.8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AWBVxR0zKPsjDKLraOCcsNh+tTt8aaH5Jz5ukVtcLqwo8Ji/3C58N/9mQDALDz2a7bDlQx5rs7oFEt3btAlug==" saltValue="rLCMCIzNUFTdSFJMVnzp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FPy55rQr9VCHAyqwvK9LsFTLd0PbiNUmn+1YXLK3RDhoMrEUKwjrYh8RaaLKaKxlWZYjIKYw7etL3++xKWWBg==" saltValue="Ew16EIc8OgIPWHHHsqPo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520</v>
      </c>
      <c r="AL9" s="1160"/>
      <c r="AM9" s="1160"/>
      <c r="AN9" s="1161"/>
      <c r="AO9" s="277">
        <v>1730158</v>
      </c>
      <c r="AP9" s="277">
        <v>120267</v>
      </c>
      <c r="AQ9" s="278">
        <v>106927</v>
      </c>
      <c r="AR9" s="279">
        <v>12.5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521</v>
      </c>
      <c r="AL10" s="1160"/>
      <c r="AM10" s="1160"/>
      <c r="AN10" s="1161"/>
      <c r="AO10" s="280">
        <v>56894</v>
      </c>
      <c r="AP10" s="280">
        <v>3955</v>
      </c>
      <c r="AQ10" s="281">
        <v>15145</v>
      </c>
      <c r="AR10" s="282">
        <v>-73.900000000000006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522</v>
      </c>
      <c r="AL11" s="1160"/>
      <c r="AM11" s="1160"/>
      <c r="AN11" s="1161"/>
      <c r="AO11" s="280">
        <v>150377</v>
      </c>
      <c r="AP11" s="280">
        <v>10453</v>
      </c>
      <c r="AQ11" s="281">
        <v>1510</v>
      </c>
      <c r="AR11" s="282">
        <v>592.29999999999995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523</v>
      </c>
      <c r="AL12" s="1160"/>
      <c r="AM12" s="1160"/>
      <c r="AN12" s="1161"/>
      <c r="AO12" s="280" t="s">
        <v>524</v>
      </c>
      <c r="AP12" s="280" t="s">
        <v>524</v>
      </c>
      <c r="AQ12" s="281">
        <v>21</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525</v>
      </c>
      <c r="AL13" s="1160"/>
      <c r="AM13" s="1160"/>
      <c r="AN13" s="1161"/>
      <c r="AO13" s="280">
        <v>75556</v>
      </c>
      <c r="AP13" s="280">
        <v>5252</v>
      </c>
      <c r="AQ13" s="281">
        <v>4533</v>
      </c>
      <c r="AR13" s="282">
        <v>15.9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526</v>
      </c>
      <c r="AL14" s="1160"/>
      <c r="AM14" s="1160"/>
      <c r="AN14" s="1161"/>
      <c r="AO14" s="280">
        <v>31238</v>
      </c>
      <c r="AP14" s="280">
        <v>2171</v>
      </c>
      <c r="AQ14" s="281">
        <v>2422</v>
      </c>
      <c r="AR14" s="282">
        <v>-10.4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527</v>
      </c>
      <c r="AL15" s="1163"/>
      <c r="AM15" s="1163"/>
      <c r="AN15" s="1164"/>
      <c r="AO15" s="280">
        <v>-125685</v>
      </c>
      <c r="AP15" s="280">
        <v>-8737</v>
      </c>
      <c r="AQ15" s="281">
        <v>-7979</v>
      </c>
      <c r="AR15" s="282">
        <v>9.5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189</v>
      </c>
      <c r="AL16" s="1163"/>
      <c r="AM16" s="1163"/>
      <c r="AN16" s="1164"/>
      <c r="AO16" s="280">
        <v>1918538</v>
      </c>
      <c r="AP16" s="280">
        <v>133361</v>
      </c>
      <c r="AQ16" s="281">
        <v>122579</v>
      </c>
      <c r="AR16" s="282">
        <v>8.8000000000000007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532</v>
      </c>
      <c r="AL21" s="1166"/>
      <c r="AM21" s="1166"/>
      <c r="AN21" s="1167"/>
      <c r="AO21" s="293">
        <v>13.35</v>
      </c>
      <c r="AP21" s="294">
        <v>10.66</v>
      </c>
      <c r="AQ21" s="295">
        <v>2.69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533</v>
      </c>
      <c r="AL22" s="1166"/>
      <c r="AM22" s="1166"/>
      <c r="AN22" s="1167"/>
      <c r="AO22" s="298">
        <v>98.1</v>
      </c>
      <c r="AP22" s="299">
        <v>96.3</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537</v>
      </c>
      <c r="AL32" s="1150"/>
      <c r="AM32" s="1150"/>
      <c r="AN32" s="1151"/>
      <c r="AO32" s="308">
        <v>998626</v>
      </c>
      <c r="AP32" s="308">
        <v>69417</v>
      </c>
      <c r="AQ32" s="309">
        <v>59977</v>
      </c>
      <c r="AR32" s="310">
        <v>15.7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538</v>
      </c>
      <c r="AL33" s="1150"/>
      <c r="AM33" s="1150"/>
      <c r="AN33" s="1151"/>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539</v>
      </c>
      <c r="AL34" s="1150"/>
      <c r="AM34" s="1150"/>
      <c r="AN34" s="1151"/>
      <c r="AO34" s="308" t="s">
        <v>524</v>
      </c>
      <c r="AP34" s="308" t="s">
        <v>524</v>
      </c>
      <c r="AQ34" s="309" t="s">
        <v>524</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540</v>
      </c>
      <c r="AL35" s="1150"/>
      <c r="AM35" s="1150"/>
      <c r="AN35" s="1151"/>
      <c r="AO35" s="308">
        <v>174776</v>
      </c>
      <c r="AP35" s="308">
        <v>12149</v>
      </c>
      <c r="AQ35" s="309">
        <v>16053</v>
      </c>
      <c r="AR35" s="310">
        <v>-24.3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541</v>
      </c>
      <c r="AL36" s="1150"/>
      <c r="AM36" s="1150"/>
      <c r="AN36" s="1151"/>
      <c r="AO36" s="308" t="s">
        <v>524</v>
      </c>
      <c r="AP36" s="308" t="s">
        <v>524</v>
      </c>
      <c r="AQ36" s="309">
        <v>3449</v>
      </c>
      <c r="AR36" s="310" t="s">
        <v>524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542</v>
      </c>
      <c r="AL37" s="1150"/>
      <c r="AM37" s="1150"/>
      <c r="AN37" s="1151"/>
      <c r="AO37" s="308" t="s">
        <v>524</v>
      </c>
      <c r="AP37" s="308" t="s">
        <v>524</v>
      </c>
      <c r="AQ37" s="309">
        <v>404</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543</v>
      </c>
      <c r="AL38" s="1153"/>
      <c r="AM38" s="1153"/>
      <c r="AN38" s="1154"/>
      <c r="AO38" s="311" t="s">
        <v>524</v>
      </c>
      <c r="AP38" s="311" t="s">
        <v>524</v>
      </c>
      <c r="AQ38" s="312">
        <v>3</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544</v>
      </c>
      <c r="AL39" s="1153"/>
      <c r="AM39" s="1153"/>
      <c r="AN39" s="1154"/>
      <c r="AO39" s="308">
        <v>-239</v>
      </c>
      <c r="AP39" s="308">
        <v>-17</v>
      </c>
      <c r="AQ39" s="309">
        <v>-3105</v>
      </c>
      <c r="AR39" s="310">
        <v>-99.5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545</v>
      </c>
      <c r="AL40" s="1150"/>
      <c r="AM40" s="1150"/>
      <c r="AN40" s="1151"/>
      <c r="AO40" s="308">
        <v>-810853</v>
      </c>
      <c r="AP40" s="308">
        <v>-56364</v>
      </c>
      <c r="AQ40" s="309">
        <v>-51549</v>
      </c>
      <c r="AR40" s="310">
        <v>9.3000000000000007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299</v>
      </c>
      <c r="AL41" s="1156"/>
      <c r="AM41" s="1156"/>
      <c r="AN41" s="1157"/>
      <c r="AO41" s="308">
        <v>362310</v>
      </c>
      <c r="AP41" s="308">
        <v>25185</v>
      </c>
      <c r="AQ41" s="309">
        <v>25231</v>
      </c>
      <c r="AR41" s="310">
        <v>-0.2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515</v>
      </c>
      <c r="AN49" s="1144" t="s">
        <v>549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575750</v>
      </c>
      <c r="AN51" s="330">
        <v>36985</v>
      </c>
      <c r="AO51" s="331">
        <v>-28.6</v>
      </c>
      <c r="AP51" s="332">
        <v>67343</v>
      </c>
      <c r="AQ51" s="333">
        <v>0.1</v>
      </c>
      <c r="AR51" s="334">
        <v>-28.7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358824</v>
      </c>
      <c r="AN52" s="338">
        <v>23050</v>
      </c>
      <c r="AO52" s="339">
        <v>-30.3</v>
      </c>
      <c r="AP52" s="340">
        <v>32865</v>
      </c>
      <c r="AQ52" s="341">
        <v>-6.3</v>
      </c>
      <c r="AR52" s="342">
        <v>-24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1669668</v>
      </c>
      <c r="AN53" s="330">
        <v>109580</v>
      </c>
      <c r="AO53" s="331">
        <v>196.3</v>
      </c>
      <c r="AP53" s="332">
        <v>73475</v>
      </c>
      <c r="AQ53" s="333">
        <v>9.1</v>
      </c>
      <c r="AR53" s="334">
        <v>187.2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1452556</v>
      </c>
      <c r="AN54" s="338">
        <v>95331</v>
      </c>
      <c r="AO54" s="339">
        <v>313.60000000000002</v>
      </c>
      <c r="AP54" s="340">
        <v>43072</v>
      </c>
      <c r="AQ54" s="341">
        <v>31.1</v>
      </c>
      <c r="AR54" s="342">
        <v>282.5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858830</v>
      </c>
      <c r="AN55" s="330">
        <v>57624</v>
      </c>
      <c r="AO55" s="331">
        <v>-47.4</v>
      </c>
      <c r="AP55" s="332">
        <v>87464</v>
      </c>
      <c r="AQ55" s="333">
        <v>19</v>
      </c>
      <c r="AR55" s="334">
        <v>-66.400000000000006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743282</v>
      </c>
      <c r="AN56" s="338">
        <v>49871</v>
      </c>
      <c r="AO56" s="339">
        <v>-47.7</v>
      </c>
      <c r="AP56" s="340">
        <v>47479</v>
      </c>
      <c r="AQ56" s="341">
        <v>10.199999999999999</v>
      </c>
      <c r="AR56" s="342">
        <v>-57.9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1806143</v>
      </c>
      <c r="AN57" s="330">
        <v>123649</v>
      </c>
      <c r="AO57" s="331">
        <v>114.6</v>
      </c>
      <c r="AP57" s="332">
        <v>117234</v>
      </c>
      <c r="AQ57" s="333">
        <v>34</v>
      </c>
      <c r="AR57" s="334">
        <v>80.599999999999994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1569248</v>
      </c>
      <c r="AN58" s="338">
        <v>107431</v>
      </c>
      <c r="AO58" s="339">
        <v>115.4</v>
      </c>
      <c r="AP58" s="340">
        <v>59796</v>
      </c>
      <c r="AQ58" s="341">
        <v>25.9</v>
      </c>
      <c r="AR58" s="342">
        <v>89.5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1580527</v>
      </c>
      <c r="AN59" s="330">
        <v>109866</v>
      </c>
      <c r="AO59" s="331">
        <v>-11.1</v>
      </c>
      <c r="AP59" s="332">
        <v>97758</v>
      </c>
      <c r="AQ59" s="333">
        <v>-16.600000000000001</v>
      </c>
      <c r="AR59" s="334">
        <v>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1264226</v>
      </c>
      <c r="AN60" s="338">
        <v>87879</v>
      </c>
      <c r="AO60" s="339">
        <v>-18.2</v>
      </c>
      <c r="AP60" s="340">
        <v>45946</v>
      </c>
      <c r="AQ60" s="341">
        <v>-23.2</v>
      </c>
      <c r="AR60" s="342">
        <v>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1298184</v>
      </c>
      <c r="AN61" s="345">
        <v>87541</v>
      </c>
      <c r="AO61" s="346">
        <v>44.8</v>
      </c>
      <c r="AP61" s="347">
        <v>88655</v>
      </c>
      <c r="AQ61" s="348">
        <v>9.1</v>
      </c>
      <c r="AR61" s="334">
        <v>35.700000000000003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1077627</v>
      </c>
      <c r="AN62" s="338">
        <v>72712</v>
      </c>
      <c r="AO62" s="339">
        <v>66.599999999999994</v>
      </c>
      <c r="AP62" s="340">
        <v>45832</v>
      </c>
      <c r="AQ62" s="341">
        <v>7.5</v>
      </c>
      <c r="AR62" s="342">
        <v>59.1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5tHyJFY0Po0rjWIFWGX9OpAnlccwwI7Lr3EVPGdWaMYQUo3HPiLvxe26GtPyQqrCctRUAfKdhraiJFwT6CRnA==" saltValue="h+KJBRknsLd1IdcRaCcL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AUPGzjlNTMZQcYmtT3KEJuuL2pfrxl3Y7TsTVVZ2r/UgcKCK1x03M5TIQNj0yX546TDcYtuJ2fbZjoeVNNdpWg==" saltValue="Z7jjQN4NPd1CDwiGyFXl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4exPZQRvEOo4FBJuukv7nuLMnged5m4ZyrrfwCKKfDXS4iFwI4QOzM0Q6mrc/R1G9eUZn1jzB9lp8SSaDz3ooQ==" saltValue="Op1XP/1Zhv2jrl2CMfrJ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8" t="s">
        <v>3</v>
      </c>
      <c r="D47" s="1168"/>
      <c r="E47" s="1169"/>
      <c r="F47" s="11">
        <v>20.39</v>
      </c>
      <c r="G47" s="12">
        <v>18.920000000000002</v>
      </c>
      <c r="H47" s="12">
        <v>19.98</v>
      </c>
      <c r="I47" s="12">
        <v>17.920000000000002</v>
      </c>
      <c r="J47" s="13">
        <v>18.41</v>
      </c>
    </row>
    <row r="48" spans="2:10" ht="57.75" customHeight="1" x14ac:dyDescent="0.15">
      <c r="B48" s="14"/>
      <c r="C48" s="1170" t="s">
        <v>4</v>
      </c>
      <c r="D48" s="1170"/>
      <c r="E48" s="1171"/>
      <c r="F48" s="15">
        <v>1.42</v>
      </c>
      <c r="G48" s="16">
        <v>2.06</v>
      </c>
      <c r="H48" s="16">
        <v>2.99</v>
      </c>
      <c r="I48" s="16">
        <v>1.26</v>
      </c>
      <c r="J48" s="17">
        <v>3.45</v>
      </c>
    </row>
    <row r="49" spans="2:10" ht="57.75" customHeight="1" thickBot="1" x14ac:dyDescent="0.2">
      <c r="B49" s="18"/>
      <c r="C49" s="1172" t="s">
        <v>5</v>
      </c>
      <c r="D49" s="1172"/>
      <c r="E49" s="1173"/>
      <c r="F49" s="19" t="s">
        <v>570</v>
      </c>
      <c r="G49" s="20" t="s">
        <v>571</v>
      </c>
      <c r="H49" s="20">
        <v>1.95</v>
      </c>
      <c r="I49" s="20" t="s">
        <v>572</v>
      </c>
      <c r="J49" s="21">
        <v>4.07</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evMTI0E/uXQNBbNuqEWxFFYorj3YQqh4vteiI7gTFRjjOcedmvKnBoghDS9mYjKuj8fjFwJuVJIFZOT6F9qDMg==" saltValue="dgaFwO9CieDo7K68DBdL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2023-03-23T07:32:44Z</cp:lastPrinted>
  <dcterms:created xsi:type="dcterms:W3CDTF">2023-02-20T06:28:57Z</dcterms:created>
  <dcterms:modified xsi:type="dcterms:W3CDTF">2023-09-28T09:11:06Z</dcterms:modified>
  <cp:category/>
</cp:coreProperties>
</file>